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240" windowWidth="23256" windowHeight="12468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Z20" i="1" l="1"/>
  <c r="Z28" i="1"/>
  <c r="W28" i="1"/>
  <c r="T28" i="1"/>
  <c r="Q28" i="1"/>
  <c r="N28" i="1"/>
  <c r="K28" i="1"/>
  <c r="H28" i="1"/>
  <c r="Z29" i="1" s="1"/>
  <c r="Z26" i="1"/>
  <c r="W26" i="1"/>
  <c r="T26" i="1"/>
  <c r="Q26" i="1"/>
  <c r="N26" i="1"/>
  <c r="K26" i="1"/>
  <c r="H26" i="1"/>
  <c r="Z24" i="1"/>
  <c r="Z25" i="1" s="1"/>
  <c r="W24" i="1"/>
  <c r="T24" i="1"/>
  <c r="Q24" i="1"/>
  <c r="N24" i="1"/>
  <c r="K24" i="1"/>
  <c r="H24" i="1"/>
  <c r="T25" i="1" s="1"/>
  <c r="X24" i="1"/>
  <c r="U24" i="1"/>
  <c r="R24" i="1"/>
  <c r="O24" i="1"/>
  <c r="L24" i="1"/>
  <c r="I24" i="1"/>
  <c r="W27" i="1" l="1"/>
  <c r="Z27" i="1"/>
  <c r="T29" i="1"/>
  <c r="W29" i="1"/>
  <c r="T27" i="1"/>
  <c r="N27" i="1"/>
  <c r="N25" i="1"/>
  <c r="K25" i="1"/>
  <c r="Q25" i="1"/>
  <c r="W25" i="1"/>
  <c r="Q27" i="1"/>
  <c r="K27" i="1"/>
  <c r="Y15" i="1" l="1"/>
  <c r="Y12" i="1"/>
  <c r="V15" i="1"/>
  <c r="V12" i="1"/>
  <c r="S15" i="1"/>
  <c r="S12" i="1"/>
  <c r="P15" i="1"/>
  <c r="P12" i="1"/>
  <c r="M15" i="1"/>
  <c r="M12" i="1"/>
  <c r="J15" i="1"/>
  <c r="J12" i="1"/>
  <c r="G12" i="1"/>
  <c r="W20" i="1" l="1"/>
  <c r="T20" i="1"/>
  <c r="Q20" i="1"/>
  <c r="N20" i="1"/>
  <c r="K20" i="1"/>
  <c r="H20" i="1"/>
  <c r="H21" i="1" l="1"/>
  <c r="H22" i="1"/>
</calcChain>
</file>

<file path=xl/sharedStrings.xml><?xml version="1.0" encoding="utf-8"?>
<sst xmlns="http://schemas.openxmlformats.org/spreadsheetml/2006/main" count="72" uniqueCount="51">
  <si>
    <t>Name</t>
  </si>
  <si>
    <t>Code</t>
  </si>
  <si>
    <t>Time d</t>
  </si>
  <si>
    <t>Temp</t>
  </si>
  <si>
    <t>Light</t>
  </si>
  <si>
    <t>N</t>
  </si>
  <si>
    <t>P</t>
  </si>
  <si>
    <t>Exp1</t>
  </si>
  <si>
    <t>FN1</t>
  </si>
  <si>
    <t>BM1</t>
  </si>
  <si>
    <t>°C</t>
  </si>
  <si>
    <t>Lux</t>
  </si>
  <si>
    <t>PP</t>
  </si>
  <si>
    <t>h</t>
  </si>
  <si>
    <t>Comment</t>
  </si>
  <si>
    <t>Exp2</t>
  </si>
  <si>
    <t>FN2</t>
  </si>
  <si>
    <t>BM2</t>
  </si>
  <si>
    <t>µg a.s./L</t>
  </si>
  <si>
    <t>mg dw</t>
  </si>
  <si>
    <t xml:space="preserve">mg </t>
  </si>
  <si>
    <t>#</t>
  </si>
  <si>
    <t>Exp3</t>
  </si>
  <si>
    <t>FN3</t>
  </si>
  <si>
    <t>BM3</t>
  </si>
  <si>
    <t>Exp4</t>
  </si>
  <si>
    <t>FN4</t>
  </si>
  <si>
    <t>BM4</t>
  </si>
  <si>
    <t>Exp5</t>
  </si>
  <si>
    <t>FN5</t>
  </si>
  <si>
    <t>BM5</t>
  </si>
  <si>
    <t>Levels</t>
  </si>
  <si>
    <t>Data rows</t>
  </si>
  <si>
    <t>BM/FN end</t>
  </si>
  <si>
    <t>BM/FN end mean</t>
  </si>
  <si>
    <t>BM/FN start</t>
  </si>
  <si>
    <t>mg N/L</t>
  </si>
  <si>
    <t>mg P/L</t>
  </si>
  <si>
    <t>Nominal µg a.s./L</t>
  </si>
  <si>
    <t>MSM Lemna 7 d - 7 d Schmitt</t>
  </si>
  <si>
    <t>Growth of L. gibba exposed to different concentrations of metsulfuronmethyl.</t>
  </si>
  <si>
    <t>Exp6</t>
  </si>
  <si>
    <t>FN6</t>
  </si>
  <si>
    <t>BM6</t>
  </si>
  <si>
    <t>Schmitt et al. 2013  and Schmitt, pers. communication For the MODLEINK workshop</t>
  </si>
  <si>
    <t>% inh yield</t>
  </si>
  <si>
    <t>%inh r-wert</t>
  </si>
  <si>
    <t>Yield 0-7</t>
  </si>
  <si>
    <t>r 0-7</t>
  </si>
  <si>
    <t>r 10-14</t>
  </si>
  <si>
    <t>No further info on test conditions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</si>
</sst>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6" xfId="0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09053032951602"/>
          <c:y val="0.12167869532228968"/>
          <c:w val="0.82394395625264538"/>
          <c:h val="0.70215611961185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Tabelle1!$H$9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Tabelle1!$H$12:$H$19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92</c:v>
                </c:pt>
                <c:pt idx="3">
                  <c:v>176</c:v>
                </c:pt>
                <c:pt idx="4">
                  <c:v>176</c:v>
                </c:pt>
                <c:pt idx="5">
                  <c:v>627</c:v>
                </c:pt>
                <c:pt idx="6">
                  <c:v>1283</c:v>
                </c:pt>
                <c:pt idx="7">
                  <c:v>2640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Tabelle1!$K$9</c:f>
              <c:strCache>
                <c:ptCount val="1"/>
                <c:pt idx="0">
                  <c:v>0.32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Tabelle1!$K$12:$K$19</c:f>
              <c:numCache>
                <c:formatCode>General</c:formatCode>
                <c:ptCount val="8"/>
                <c:pt idx="0">
                  <c:v>12</c:v>
                </c:pt>
                <c:pt idx="1">
                  <c:v>39</c:v>
                </c:pt>
                <c:pt idx="2">
                  <c:v>92</c:v>
                </c:pt>
                <c:pt idx="3">
                  <c:v>173</c:v>
                </c:pt>
                <c:pt idx="4">
                  <c:v>173</c:v>
                </c:pt>
                <c:pt idx="5">
                  <c:v>556</c:v>
                </c:pt>
                <c:pt idx="6">
                  <c:v>1233</c:v>
                </c:pt>
                <c:pt idx="7">
                  <c:v>2518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Tabelle1!$N$9</c:f>
              <c:strCache>
                <c:ptCount val="1"/>
                <c:pt idx="0">
                  <c:v>0.56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Tabelle1!$N$12:$N$19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54</c:v>
                </c:pt>
                <c:pt idx="3">
                  <c:v>68</c:v>
                </c:pt>
                <c:pt idx="4">
                  <c:v>68</c:v>
                </c:pt>
                <c:pt idx="5">
                  <c:v>177</c:v>
                </c:pt>
                <c:pt idx="6">
                  <c:v>475</c:v>
                </c:pt>
                <c:pt idx="7">
                  <c:v>1090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Tabelle1!$Q$9</c:f>
              <c:strCache>
                <c:ptCount val="1"/>
                <c:pt idx="0">
                  <c:v>1.00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Tabelle1!$Q$12:$Q$19</c:f>
              <c:numCache>
                <c:formatCode>General</c:formatCode>
                <c:ptCount val="8"/>
                <c:pt idx="0">
                  <c:v>12</c:v>
                </c:pt>
                <c:pt idx="1">
                  <c:v>25</c:v>
                </c:pt>
                <c:pt idx="2">
                  <c:v>30</c:v>
                </c:pt>
                <c:pt idx="3">
                  <c:v>33</c:v>
                </c:pt>
                <c:pt idx="4">
                  <c:v>33</c:v>
                </c:pt>
                <c:pt idx="5">
                  <c:v>64</c:v>
                </c:pt>
                <c:pt idx="6">
                  <c:v>127</c:v>
                </c:pt>
                <c:pt idx="7">
                  <c:v>300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Tabelle1!$T$9</c:f>
              <c:strCache>
                <c:ptCount val="1"/>
                <c:pt idx="0">
                  <c:v>1.80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Tabelle1!$T$12:$T$19</c:f>
              <c:numCache>
                <c:formatCode>General</c:formatCode>
                <c:ptCount val="8"/>
                <c:pt idx="0">
                  <c:v>12</c:v>
                </c:pt>
                <c:pt idx="1">
                  <c:v>19</c:v>
                </c:pt>
                <c:pt idx="2">
                  <c:v>24</c:v>
                </c:pt>
                <c:pt idx="3">
                  <c:v>23</c:v>
                </c:pt>
                <c:pt idx="4">
                  <c:v>23</c:v>
                </c:pt>
                <c:pt idx="5">
                  <c:v>33</c:v>
                </c:pt>
                <c:pt idx="6">
                  <c:v>62</c:v>
                </c:pt>
                <c:pt idx="7">
                  <c:v>161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Tabelle1!$W$9</c:f>
              <c:strCache>
                <c:ptCount val="1"/>
                <c:pt idx="0">
                  <c:v>3.20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Tabelle1!$W$12:$W$19</c:f>
              <c:numCache>
                <c:formatCode>General</c:formatCode>
                <c:ptCount val="8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23</c:v>
                </c:pt>
                <c:pt idx="4">
                  <c:v>23</c:v>
                </c:pt>
                <c:pt idx="5">
                  <c:v>27</c:v>
                </c:pt>
                <c:pt idx="6">
                  <c:v>60</c:v>
                </c:pt>
                <c:pt idx="7">
                  <c:v>123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342912"/>
        <c:axId val="68345216"/>
      </c:scatterChart>
      <c:valAx>
        <c:axId val="68342912"/>
        <c:scaling>
          <c:orientation val="minMax"/>
          <c:max val="1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crossAx val="68345216"/>
        <c:crosses val="autoZero"/>
        <c:crossBetween val="midCat"/>
        <c:majorUnit val="7"/>
        <c:minorUnit val="1"/>
      </c:valAx>
      <c:valAx>
        <c:axId val="68345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Fronds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8342912"/>
        <c:crosses val="autoZero"/>
        <c:crossBetween val="midCat"/>
      </c:valAx>
      <c:spPr>
        <a:ln>
          <a:solidFill>
            <a:srgbClr val="002060"/>
          </a:solidFill>
        </a:ln>
      </c:spPr>
    </c:plotArea>
    <c:legend>
      <c:legendPos val="t"/>
      <c:overlay val="0"/>
    </c:legend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67794759636773"/>
          <c:y val="5.1400554097404488E-2"/>
          <c:w val="0.79542582855135113"/>
          <c:h val="0.7724343832020997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Tabelle1!$H$9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Tabelle1!$G$12:$G$19</c:f>
              <c:numCache>
                <c:formatCode>General</c:formatCode>
                <c:ptCount val="8"/>
                <c:pt idx="0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7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Tabelle1!$K$9</c:f>
              <c:strCache>
                <c:ptCount val="1"/>
                <c:pt idx="0">
                  <c:v>0.32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Tabelle1!$J$12:$J$19</c:f>
              <c:numCache>
                <c:formatCode>0.00</c:formatCode>
                <c:ptCount val="8"/>
                <c:pt idx="0">
                  <c:v>0.32</c:v>
                </c:pt>
                <c:pt idx="3">
                  <c:v>0.32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Tabelle1!$N$9</c:f>
              <c:strCache>
                <c:ptCount val="1"/>
                <c:pt idx="0">
                  <c:v>0.56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Tabelle1!$M$12:$M$19</c:f>
              <c:numCache>
                <c:formatCode>0.00</c:formatCode>
                <c:ptCount val="8"/>
                <c:pt idx="0">
                  <c:v>0.56000000000000005</c:v>
                </c:pt>
                <c:pt idx="3">
                  <c:v>0.56000000000000005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Tabelle1!$Q$9</c:f>
              <c:strCache>
                <c:ptCount val="1"/>
                <c:pt idx="0">
                  <c:v>1.00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Tabelle1!$P$12:$P$19</c:f>
              <c:numCache>
                <c:formatCode>0.00</c:formatCode>
                <c:ptCount val="8"/>
                <c:pt idx="0">
                  <c:v>1</c:v>
                </c:pt>
                <c:pt idx="3">
                  <c:v>1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Tabelle1!$T$9</c:f>
              <c:strCache>
                <c:ptCount val="1"/>
                <c:pt idx="0">
                  <c:v>1.80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Tabelle1!$S$12:$S$19</c:f>
              <c:numCache>
                <c:formatCode>0.00</c:formatCode>
                <c:ptCount val="8"/>
                <c:pt idx="0">
                  <c:v>1.8</c:v>
                </c:pt>
                <c:pt idx="3">
                  <c:v>1.8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Tabelle1!$W$9</c:f>
              <c:strCache>
                <c:ptCount val="1"/>
                <c:pt idx="0">
                  <c:v>3.20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Tabelle1!$V$12:$V$19</c:f>
              <c:numCache>
                <c:formatCode>0.00</c:formatCode>
                <c:ptCount val="8"/>
                <c:pt idx="0">
                  <c:v>3.2</c:v>
                </c:pt>
                <c:pt idx="3">
                  <c:v>3.2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Tabelle1!$Z$9</c:f>
              <c:strCache>
                <c:ptCount val="1"/>
                <c:pt idx="0">
                  <c:v>5.60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Tabelle1!$Y$12:$Y$19</c:f>
              <c:numCache>
                <c:formatCode>0.00</c:formatCode>
                <c:ptCount val="8"/>
                <c:pt idx="0">
                  <c:v>5.6</c:v>
                </c:pt>
                <c:pt idx="3">
                  <c:v>5.6</c:v>
                </c:pt>
                <c:pt idx="4">
                  <c:v>0</c:v>
                </c:pt>
                <c:pt idx="7" formatCode="General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082688"/>
        <c:axId val="88084864"/>
      </c:scatterChart>
      <c:valAx>
        <c:axId val="88082688"/>
        <c:scaling>
          <c:orientation val="minMax"/>
          <c:max val="14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crossAx val="88084864"/>
        <c:crosses val="autoZero"/>
        <c:crossBetween val="midCat"/>
        <c:majorUnit val="7"/>
        <c:minorUnit val="1"/>
      </c:valAx>
      <c:valAx>
        <c:axId val="880848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Exposure [µg/L]</a:t>
                </a:r>
              </a:p>
            </c:rich>
          </c:tx>
          <c:layout>
            <c:manualLayout>
              <c:xMode val="edge"/>
              <c:yMode val="edge"/>
              <c:x val="1.0086263227110454E-2"/>
              <c:y val="0.2536448732594930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88082688"/>
        <c:crosses val="autoZero"/>
        <c:crossBetween val="midCat"/>
      </c:valAx>
      <c:spPr>
        <a:ln>
          <a:solidFill>
            <a:srgbClr val="002060"/>
          </a:solidFill>
        </a:ln>
      </c:spPr>
    </c:plotArea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20523225294512604"/>
          <c:y val="5.1400554097404488E-2"/>
          <c:w val="0.74573120220437561"/>
          <c:h val="0.77243438320209978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Tabelle1!$B$12:$B$19</c:f>
              <c:numCache>
                <c:formatCode>General</c:formatCode>
                <c:ptCount val="8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09440"/>
        <c:axId val="88111360"/>
      </c:scatterChart>
      <c:valAx>
        <c:axId val="88109440"/>
        <c:scaling>
          <c:orientation val="minMax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crossAx val="88111360"/>
        <c:crosses val="autoZero"/>
        <c:crossBetween val="midCat"/>
        <c:minorUnit val="1"/>
      </c:valAx>
      <c:valAx>
        <c:axId val="88111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400"/>
                  <a:t>Temperature</a:t>
                </a:r>
                <a:endParaRPr lang="en-US" sz="1200"/>
              </a:p>
            </c:rich>
          </c:tx>
          <c:layout>
            <c:manualLayout>
              <c:xMode val="edge"/>
              <c:yMode val="edge"/>
              <c:x val="3.818940665203735E-2"/>
              <c:y val="0.312210017990720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8109440"/>
        <c:crosses val="autoZero"/>
        <c:crossBetween val="midCat"/>
      </c:valAx>
      <c:spPr>
        <a:ln>
          <a:solidFill>
            <a:srgbClr val="002060"/>
          </a:solidFill>
        </a:ln>
      </c:spPr>
    </c:plotArea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20876623855032"/>
          <c:y val="0.12167869532228968"/>
          <c:w val="0.83970750142016715"/>
          <c:h val="0.70215611961185298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Tabelle1!$F$24</c:f>
              <c:strCache>
                <c:ptCount val="1"/>
                <c:pt idx="0">
                  <c:v>Yield 0-7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Tabelle1!$K$9:$Z$9</c:f>
              <c:numCache>
                <c:formatCode>0.00</c:formatCode>
                <c:ptCount val="16"/>
                <c:pt idx="0">
                  <c:v>0.32</c:v>
                </c:pt>
                <c:pt idx="3">
                  <c:v>0.56000000000000005</c:v>
                </c:pt>
                <c:pt idx="6">
                  <c:v>1</c:v>
                </c:pt>
                <c:pt idx="9">
                  <c:v>1.8</c:v>
                </c:pt>
                <c:pt idx="12">
                  <c:v>3.2</c:v>
                </c:pt>
                <c:pt idx="15">
                  <c:v>5.6</c:v>
                </c:pt>
              </c:numCache>
            </c:numRef>
          </c:xVal>
          <c:yVal>
            <c:numRef>
              <c:f>Tabelle1!$K$25:$Z$25</c:f>
              <c:numCache>
                <c:formatCode>0.0</c:formatCode>
                <c:ptCount val="16"/>
                <c:pt idx="0">
                  <c:v>1.8292682926829258</c:v>
                </c:pt>
                <c:pt idx="3">
                  <c:v>65.853658536585357</c:v>
                </c:pt>
                <c:pt idx="6">
                  <c:v>87.195121951219505</c:v>
                </c:pt>
                <c:pt idx="9">
                  <c:v>93.292682926829272</c:v>
                </c:pt>
                <c:pt idx="12">
                  <c:v>93.292682926829272</c:v>
                </c:pt>
                <c:pt idx="15">
                  <c:v>93.292682926829272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Tabelle1!$F$26</c:f>
              <c:strCache>
                <c:ptCount val="1"/>
                <c:pt idx="0">
                  <c:v>r 0-7</c:v>
                </c:pt>
              </c:strCache>
            </c:strRef>
          </c:tx>
          <c:marker>
            <c:symbol val="none"/>
          </c:marker>
          <c:xVal>
            <c:numRef>
              <c:f>Tabelle1!$K$9:$Z$9</c:f>
              <c:numCache>
                <c:formatCode>0.00</c:formatCode>
                <c:ptCount val="16"/>
                <c:pt idx="0">
                  <c:v>0.32</c:v>
                </c:pt>
                <c:pt idx="3">
                  <c:v>0.56000000000000005</c:v>
                </c:pt>
                <c:pt idx="6">
                  <c:v>1</c:v>
                </c:pt>
                <c:pt idx="9">
                  <c:v>1.8</c:v>
                </c:pt>
                <c:pt idx="12">
                  <c:v>3.2</c:v>
                </c:pt>
                <c:pt idx="15">
                  <c:v>5.6</c:v>
                </c:pt>
              </c:numCache>
            </c:numRef>
          </c:xVal>
          <c:yVal>
            <c:numRef>
              <c:f>Tabelle1!$K$27:$Z$27</c:f>
              <c:numCache>
                <c:formatCode>General</c:formatCode>
                <c:ptCount val="16"/>
                <c:pt idx="0" formatCode="0.0">
                  <c:v>0.64017521486690043</c:v>
                </c:pt>
                <c:pt idx="3" formatCode="0.0">
                  <c:v>35.410497170896576</c:v>
                </c:pt>
                <c:pt idx="6" formatCode="0.0">
                  <c:v>62.332087978488168</c:v>
                </c:pt>
                <c:pt idx="9" formatCode="0.0">
                  <c:v>75.774759669766667</c:v>
                </c:pt>
                <c:pt idx="12" formatCode="0.0">
                  <c:v>75.774759669766667</c:v>
                </c:pt>
                <c:pt idx="15" formatCode="0.0">
                  <c:v>75.774759669766667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Tabelle1!$F$28</c:f>
              <c:strCache>
                <c:ptCount val="1"/>
                <c:pt idx="0">
                  <c:v>r 10-14</c:v>
                </c:pt>
              </c:strCache>
            </c:strRef>
          </c:tx>
          <c:marker>
            <c:symbol val="none"/>
          </c:marker>
          <c:xVal>
            <c:numRef>
              <c:f>Tabelle1!$K$9:$Z$9</c:f>
              <c:numCache>
                <c:formatCode>0.00</c:formatCode>
                <c:ptCount val="16"/>
                <c:pt idx="0">
                  <c:v>0.32</c:v>
                </c:pt>
                <c:pt idx="3">
                  <c:v>0.56000000000000005</c:v>
                </c:pt>
                <c:pt idx="6">
                  <c:v>1</c:v>
                </c:pt>
                <c:pt idx="9">
                  <c:v>1.8</c:v>
                </c:pt>
                <c:pt idx="12">
                  <c:v>3.2</c:v>
                </c:pt>
                <c:pt idx="15">
                  <c:v>5.6</c:v>
                </c:pt>
              </c:numCache>
            </c:numRef>
          </c:xVal>
          <c:yVal>
            <c:numRef>
              <c:f>Tabelle1!$K$29:$Z$29</c:f>
              <c:numCache>
                <c:formatCode>General</c:formatCode>
                <c:ptCount val="16"/>
                <c:pt idx="0" formatCode="0.0">
                  <c:v>28.143497921002208</c:v>
                </c:pt>
                <c:pt idx="3" formatCode="0.0">
                  <c:v>28.143497921002208</c:v>
                </c:pt>
                <c:pt idx="6" formatCode="0.0">
                  <c:v>28.143497921002208</c:v>
                </c:pt>
                <c:pt idx="9" formatCode="0.0">
                  <c:v>-10.24696806808241</c:v>
                </c:pt>
                <c:pt idx="12" formatCode="0.0">
                  <c:v>-5.4786108908848661</c:v>
                </c:pt>
                <c:pt idx="15" formatCode="0.0">
                  <c:v>23.579457262359398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132992"/>
        <c:axId val="88135168"/>
      </c:scatterChart>
      <c:valAx>
        <c:axId val="88132992"/>
        <c:scaling>
          <c:logBase val="10"/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µg a.s./L</a:t>
                </a:r>
              </a:p>
            </c:rich>
          </c:tx>
          <c:overlay val="0"/>
        </c:title>
        <c:numFmt formatCode="General" sourceLinked="0"/>
        <c:majorTickMark val="out"/>
        <c:minorTickMark val="out"/>
        <c:tickLblPos val="nextTo"/>
        <c:crossAx val="88135168"/>
        <c:crosses val="autoZero"/>
        <c:crossBetween val="midCat"/>
      </c:valAx>
      <c:valAx>
        <c:axId val="8813516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% inhibition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8132992"/>
        <c:crosses val="autoZero"/>
        <c:crossBetween val="midCat"/>
      </c:valAx>
      <c:spPr>
        <a:ln>
          <a:solidFill>
            <a:srgbClr val="002060"/>
          </a:solidFill>
        </a:ln>
      </c:spPr>
    </c:plotArea>
    <c:legend>
      <c:legendPos val="t"/>
      <c:overlay val="0"/>
    </c:legend>
    <c:plotVisOnly val="1"/>
    <c:dispBlanksAs val="span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8133302495812"/>
          <c:y val="6.5778539830389227E-2"/>
          <c:w val="0.80370683281415689"/>
          <c:h val="0.74212902127044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Tabelle1!$H$9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</c:marker>
          <c:trendline>
            <c:trendlineType val="exp"/>
            <c:dispRSqr val="1"/>
            <c:dispEq val="1"/>
            <c:trendlineLbl>
              <c:layout>
                <c:manualLayout>
                  <c:x val="-3.0285245694090409E-2"/>
                  <c:y val="-4.556881762314664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Tabelle1!$H$12:$H$19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92</c:v>
                </c:pt>
                <c:pt idx="3">
                  <c:v>176</c:v>
                </c:pt>
                <c:pt idx="4">
                  <c:v>176</c:v>
                </c:pt>
                <c:pt idx="5">
                  <c:v>627</c:v>
                </c:pt>
                <c:pt idx="6">
                  <c:v>1283</c:v>
                </c:pt>
                <c:pt idx="7">
                  <c:v>2640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Tabelle1!$K$9</c:f>
              <c:strCache>
                <c:ptCount val="1"/>
                <c:pt idx="0">
                  <c:v>0.32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Tabelle1!$K$12:$K$19</c:f>
              <c:numCache>
                <c:formatCode>General</c:formatCode>
                <c:ptCount val="8"/>
                <c:pt idx="0">
                  <c:v>12</c:v>
                </c:pt>
                <c:pt idx="1">
                  <c:v>39</c:v>
                </c:pt>
                <c:pt idx="2">
                  <c:v>92</c:v>
                </c:pt>
                <c:pt idx="3">
                  <c:v>173</c:v>
                </c:pt>
                <c:pt idx="4">
                  <c:v>173</c:v>
                </c:pt>
                <c:pt idx="5">
                  <c:v>556</c:v>
                </c:pt>
                <c:pt idx="6">
                  <c:v>1233</c:v>
                </c:pt>
                <c:pt idx="7">
                  <c:v>2518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Tabelle1!$N$9</c:f>
              <c:strCache>
                <c:ptCount val="1"/>
                <c:pt idx="0">
                  <c:v>0.56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Tabelle1!$N$12:$N$19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54</c:v>
                </c:pt>
                <c:pt idx="3">
                  <c:v>68</c:v>
                </c:pt>
                <c:pt idx="4">
                  <c:v>68</c:v>
                </c:pt>
                <c:pt idx="5">
                  <c:v>177</c:v>
                </c:pt>
                <c:pt idx="6">
                  <c:v>475</c:v>
                </c:pt>
                <c:pt idx="7">
                  <c:v>1090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Tabelle1!$Q$9</c:f>
              <c:strCache>
                <c:ptCount val="1"/>
                <c:pt idx="0">
                  <c:v>1.00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Tabelle1!$Q$12:$Q$19</c:f>
              <c:numCache>
                <c:formatCode>General</c:formatCode>
                <c:ptCount val="8"/>
                <c:pt idx="0">
                  <c:v>12</c:v>
                </c:pt>
                <c:pt idx="1">
                  <c:v>25</c:v>
                </c:pt>
                <c:pt idx="2">
                  <c:v>30</c:v>
                </c:pt>
                <c:pt idx="3">
                  <c:v>33</c:v>
                </c:pt>
                <c:pt idx="4">
                  <c:v>33</c:v>
                </c:pt>
                <c:pt idx="5">
                  <c:v>64</c:v>
                </c:pt>
                <c:pt idx="6">
                  <c:v>127</c:v>
                </c:pt>
                <c:pt idx="7">
                  <c:v>300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Tabelle1!$T$9</c:f>
              <c:strCache>
                <c:ptCount val="1"/>
                <c:pt idx="0">
                  <c:v>1.80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Tabelle1!$T$12:$T$19</c:f>
              <c:numCache>
                <c:formatCode>General</c:formatCode>
                <c:ptCount val="8"/>
                <c:pt idx="0">
                  <c:v>12</c:v>
                </c:pt>
                <c:pt idx="1">
                  <c:v>19</c:v>
                </c:pt>
                <c:pt idx="2">
                  <c:v>24</c:v>
                </c:pt>
                <c:pt idx="3">
                  <c:v>23</c:v>
                </c:pt>
                <c:pt idx="4">
                  <c:v>23</c:v>
                </c:pt>
                <c:pt idx="5">
                  <c:v>33</c:v>
                </c:pt>
                <c:pt idx="6">
                  <c:v>62</c:v>
                </c:pt>
                <c:pt idx="7">
                  <c:v>161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Tabelle1!$W$9</c:f>
              <c:strCache>
                <c:ptCount val="1"/>
                <c:pt idx="0">
                  <c:v>3.20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Tabelle1!$W$12:$W$19</c:f>
              <c:numCache>
                <c:formatCode>General</c:formatCode>
                <c:ptCount val="8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23</c:v>
                </c:pt>
                <c:pt idx="4">
                  <c:v>23</c:v>
                </c:pt>
                <c:pt idx="5">
                  <c:v>27</c:v>
                </c:pt>
                <c:pt idx="6">
                  <c:v>60</c:v>
                </c:pt>
                <c:pt idx="7">
                  <c:v>123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Tabelle1!$Z$9</c:f>
              <c:strCache>
                <c:ptCount val="1"/>
                <c:pt idx="0">
                  <c:v>5.60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Tabelle1!$Z$12:$Z$19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23</c:v>
                </c:pt>
                <c:pt idx="5">
                  <c:v>28</c:v>
                </c:pt>
                <c:pt idx="6">
                  <c:v>42</c:v>
                </c:pt>
                <c:pt idx="7">
                  <c:v>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50336"/>
        <c:axId val="90352256"/>
      </c:scatterChart>
      <c:valAx>
        <c:axId val="90350336"/>
        <c:scaling>
          <c:orientation val="minMax"/>
          <c:max val="1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crossAx val="90352256"/>
        <c:crosses val="autoZero"/>
        <c:crossBetween val="midCat"/>
        <c:majorUnit val="7"/>
        <c:minorUnit val="1"/>
      </c:valAx>
      <c:valAx>
        <c:axId val="90352256"/>
        <c:scaling>
          <c:logBase val="10"/>
          <c:orientation val="minMax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Fronds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90350336"/>
        <c:crosses val="autoZero"/>
        <c:crossBetween val="midCat"/>
      </c:valAx>
      <c:spPr>
        <a:noFill/>
        <a:ln>
          <a:solidFill>
            <a:srgbClr val="002060"/>
          </a:solidFill>
        </a:ln>
      </c:spPr>
    </c:plotArea>
    <c:legend>
      <c:legendPos val="t"/>
      <c:layout>
        <c:manualLayout>
          <c:xMode val="edge"/>
          <c:yMode val="edge"/>
          <c:x val="0.10803758757352699"/>
          <c:y val="0.90897774281878141"/>
          <c:w val="0.8522335205788738"/>
          <c:h val="8.2853352583678971E-2"/>
        </c:manualLayout>
      </c:layout>
      <c:overlay val="0"/>
    </c:legend>
    <c:plotVisOnly val="1"/>
    <c:dispBlanksAs val="span"/>
    <c:showDLblsOverMax val="0"/>
  </c:chart>
  <c:spPr>
    <a:noFill/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48133302495812"/>
          <c:y val="6.5778539830389227E-2"/>
          <c:w val="0.80370683281415689"/>
          <c:h val="0.74212902127044789"/>
        </c:manualLayout>
      </c:layout>
      <c:scatterChart>
        <c:scatterStyle val="lineMarker"/>
        <c:varyColors val="0"/>
        <c:ser>
          <c:idx val="0"/>
          <c:order val="0"/>
          <c:tx>
            <c:strRef>
              <c:f>Tabelle1!$H$9</c:f>
              <c:strCache>
                <c:ptCount val="1"/>
                <c:pt idx="0">
                  <c:v>0.00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diamond"/>
            <c:size val="8"/>
          </c:marker>
          <c:trendline>
            <c:trendlineType val="exp"/>
            <c:dispRSqr val="1"/>
            <c:dispEq val="1"/>
            <c:trendlineLbl>
              <c:layout>
                <c:manualLayout>
                  <c:x val="-3.0285245694090409E-2"/>
                  <c:y val="-4.5568817623146643E-2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sz="1600">
                      <a:solidFill>
                        <a:schemeClr val="tx2">
                          <a:lumMod val="75000"/>
                        </a:schemeClr>
                      </a:solidFill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Tabelle1!$H$12:$H$19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92</c:v>
                </c:pt>
                <c:pt idx="3">
                  <c:v>176</c:v>
                </c:pt>
                <c:pt idx="4">
                  <c:v>176</c:v>
                </c:pt>
                <c:pt idx="5">
                  <c:v>627</c:v>
                </c:pt>
                <c:pt idx="6">
                  <c:v>1283</c:v>
                </c:pt>
                <c:pt idx="7">
                  <c:v>2640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Tabelle1!$K$9</c:f>
              <c:strCache>
                <c:ptCount val="1"/>
                <c:pt idx="0">
                  <c:v>0.32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Tabelle1!$K$12:$K$19</c:f>
              <c:numCache>
                <c:formatCode>General</c:formatCode>
                <c:ptCount val="8"/>
                <c:pt idx="0">
                  <c:v>12</c:v>
                </c:pt>
                <c:pt idx="1">
                  <c:v>39</c:v>
                </c:pt>
                <c:pt idx="2">
                  <c:v>92</c:v>
                </c:pt>
                <c:pt idx="3">
                  <c:v>173</c:v>
                </c:pt>
                <c:pt idx="4">
                  <c:v>173</c:v>
                </c:pt>
                <c:pt idx="5">
                  <c:v>556</c:v>
                </c:pt>
                <c:pt idx="6">
                  <c:v>1233</c:v>
                </c:pt>
                <c:pt idx="7">
                  <c:v>2518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Tabelle1!$N$9</c:f>
              <c:strCache>
                <c:ptCount val="1"/>
                <c:pt idx="0">
                  <c:v>0.56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Tabelle1!$N$12:$N$19</c:f>
              <c:numCache>
                <c:formatCode>General</c:formatCode>
                <c:ptCount val="8"/>
                <c:pt idx="0">
                  <c:v>12</c:v>
                </c:pt>
                <c:pt idx="1">
                  <c:v>38</c:v>
                </c:pt>
                <c:pt idx="2">
                  <c:v>54</c:v>
                </c:pt>
                <c:pt idx="3">
                  <c:v>68</c:v>
                </c:pt>
                <c:pt idx="4">
                  <c:v>68</c:v>
                </c:pt>
                <c:pt idx="5">
                  <c:v>177</c:v>
                </c:pt>
                <c:pt idx="6">
                  <c:v>475</c:v>
                </c:pt>
                <c:pt idx="7">
                  <c:v>1090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Tabelle1!$Q$9</c:f>
              <c:strCache>
                <c:ptCount val="1"/>
                <c:pt idx="0">
                  <c:v>1.00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Tabelle1!$Q$12:$Q$19</c:f>
              <c:numCache>
                <c:formatCode>General</c:formatCode>
                <c:ptCount val="8"/>
                <c:pt idx="0">
                  <c:v>12</c:v>
                </c:pt>
                <c:pt idx="1">
                  <c:v>25</c:v>
                </c:pt>
                <c:pt idx="2">
                  <c:v>30</c:v>
                </c:pt>
                <c:pt idx="3">
                  <c:v>33</c:v>
                </c:pt>
                <c:pt idx="4">
                  <c:v>33</c:v>
                </c:pt>
                <c:pt idx="5">
                  <c:v>64</c:v>
                </c:pt>
                <c:pt idx="6">
                  <c:v>127</c:v>
                </c:pt>
                <c:pt idx="7">
                  <c:v>300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Tabelle1!$T$9</c:f>
              <c:strCache>
                <c:ptCount val="1"/>
                <c:pt idx="0">
                  <c:v>1.80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Tabelle1!$T$12:$T$19</c:f>
              <c:numCache>
                <c:formatCode>General</c:formatCode>
                <c:ptCount val="8"/>
                <c:pt idx="0">
                  <c:v>12</c:v>
                </c:pt>
                <c:pt idx="1">
                  <c:v>19</c:v>
                </c:pt>
                <c:pt idx="2">
                  <c:v>24</c:v>
                </c:pt>
                <c:pt idx="3">
                  <c:v>23</c:v>
                </c:pt>
                <c:pt idx="4">
                  <c:v>23</c:v>
                </c:pt>
                <c:pt idx="5">
                  <c:v>33</c:v>
                </c:pt>
                <c:pt idx="6">
                  <c:v>62</c:v>
                </c:pt>
                <c:pt idx="7">
                  <c:v>161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Tabelle1!$W$9</c:f>
              <c:strCache>
                <c:ptCount val="1"/>
                <c:pt idx="0">
                  <c:v>3.20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Tabelle1!$W$12:$W$19</c:f>
              <c:numCache>
                <c:formatCode>General</c:formatCode>
                <c:ptCount val="8"/>
                <c:pt idx="0">
                  <c:v>12</c:v>
                </c:pt>
                <c:pt idx="1">
                  <c:v>20</c:v>
                </c:pt>
                <c:pt idx="2">
                  <c:v>21</c:v>
                </c:pt>
                <c:pt idx="3">
                  <c:v>23</c:v>
                </c:pt>
                <c:pt idx="4">
                  <c:v>23</c:v>
                </c:pt>
                <c:pt idx="5">
                  <c:v>27</c:v>
                </c:pt>
                <c:pt idx="6">
                  <c:v>60</c:v>
                </c:pt>
                <c:pt idx="7">
                  <c:v>123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Tabelle1!$Z$9</c:f>
              <c:strCache>
                <c:ptCount val="1"/>
                <c:pt idx="0">
                  <c:v>5.60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Tabelle1!$A$12:$A$19</c:f>
              <c:numCache>
                <c:formatCode>General</c:formatCode>
                <c:ptCount val="8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7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</c:numCache>
            </c:numRef>
          </c:xVal>
          <c:yVal>
            <c:numRef>
              <c:f>Tabelle1!$Z$12:$Z$19</c:f>
              <c:numCache>
                <c:formatCode>General</c:formatCode>
                <c:ptCount val="8"/>
                <c:pt idx="0">
                  <c:v>12</c:v>
                </c:pt>
                <c:pt idx="1">
                  <c:v>18</c:v>
                </c:pt>
                <c:pt idx="2">
                  <c:v>21</c:v>
                </c:pt>
                <c:pt idx="3">
                  <c:v>23</c:v>
                </c:pt>
                <c:pt idx="4">
                  <c:v>23</c:v>
                </c:pt>
                <c:pt idx="5">
                  <c:v>28</c:v>
                </c:pt>
                <c:pt idx="6">
                  <c:v>42</c:v>
                </c:pt>
                <c:pt idx="7">
                  <c:v>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27776"/>
        <c:axId val="90429696"/>
      </c:scatterChart>
      <c:valAx>
        <c:axId val="90427776"/>
        <c:scaling>
          <c:orientation val="minMax"/>
          <c:max val="14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Days</a:t>
                </a:r>
              </a:p>
            </c:rich>
          </c:tx>
          <c:overlay val="0"/>
        </c:title>
        <c:numFmt formatCode="General" sourceLinked="1"/>
        <c:majorTickMark val="out"/>
        <c:minorTickMark val="out"/>
        <c:tickLblPos val="nextTo"/>
        <c:crossAx val="90429696"/>
        <c:crosses val="autoZero"/>
        <c:crossBetween val="midCat"/>
        <c:majorUnit val="7"/>
        <c:minorUnit val="1"/>
      </c:valAx>
      <c:valAx>
        <c:axId val="90429696"/>
        <c:scaling>
          <c:logBase val="10"/>
          <c:orientation val="minMax"/>
          <c:min val="1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Fronds</a:t>
                </a:r>
              </a:p>
            </c:rich>
          </c:tx>
          <c:layout>
            <c:manualLayout>
              <c:xMode val="edge"/>
              <c:yMode val="edge"/>
              <c:x val="2.2046207460666646E-3"/>
              <c:y val="0.3395404188652934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90427776"/>
        <c:crosses val="autoZero"/>
        <c:crossBetween val="midCat"/>
      </c:valAx>
      <c:spPr>
        <a:noFill/>
        <a:ln>
          <a:solidFill>
            <a:srgbClr val="002060"/>
          </a:solidFill>
        </a:ln>
      </c:spPr>
    </c:plotArea>
    <c:legend>
      <c:legendPos val="t"/>
      <c:layout>
        <c:manualLayout>
          <c:xMode val="edge"/>
          <c:yMode val="edge"/>
          <c:x val="0.10803758757352699"/>
          <c:y val="0.90897774281878141"/>
          <c:w val="0.8522335205788738"/>
          <c:h val="8.2853352583678971E-2"/>
        </c:manualLayout>
      </c:layout>
      <c:overlay val="0"/>
    </c:legend>
    <c:plotVisOnly val="1"/>
    <c:dispBlanksAs val="span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357186</xdr:colOff>
      <xdr:row>31</xdr:row>
      <xdr:rowOff>36512</xdr:rowOff>
    </xdr:from>
    <xdr:to>
      <xdr:col>24</xdr:col>
      <xdr:colOff>47624</xdr:colOff>
      <xdr:row>48</xdr:row>
      <xdr:rowOff>50800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152400</xdr:colOff>
      <xdr:row>31</xdr:row>
      <xdr:rowOff>9525</xdr:rowOff>
    </xdr:from>
    <xdr:to>
      <xdr:col>15</xdr:col>
      <xdr:colOff>204787</xdr:colOff>
      <xdr:row>48</xdr:row>
      <xdr:rowOff>23813</xdr:rowOff>
    </xdr:to>
    <xdr:graphicFrame macro="">
      <xdr:nvGraphicFramePr>
        <xdr:cNvPr id="5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7</xdr:col>
      <xdr:colOff>495300</xdr:colOff>
      <xdr:row>48</xdr:row>
      <xdr:rowOff>14288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24</xdr:col>
      <xdr:colOff>122464</xdr:colOff>
      <xdr:row>48</xdr:row>
      <xdr:rowOff>131003</xdr:rowOff>
    </xdr:from>
    <xdr:to>
      <xdr:col>32</xdr:col>
      <xdr:colOff>557893</xdr:colOff>
      <xdr:row>77</xdr:row>
      <xdr:rowOff>122464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65035" y="9288610"/>
          <a:ext cx="5959929" cy="551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13608</xdr:colOff>
      <xdr:row>31</xdr:row>
      <xdr:rowOff>0</xdr:rowOff>
    </xdr:from>
    <xdr:to>
      <xdr:col>31</xdr:col>
      <xdr:colOff>656546</xdr:colOff>
      <xdr:row>48</xdr:row>
      <xdr:rowOff>14288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24</xdr:col>
      <xdr:colOff>415018</xdr:colOff>
      <xdr:row>48</xdr:row>
      <xdr:rowOff>136071</xdr:rowOff>
    </xdr:from>
    <xdr:to>
      <xdr:col>31</xdr:col>
      <xdr:colOff>666750</xdr:colOff>
      <xdr:row>69</xdr:row>
      <xdr:rowOff>176893</xdr:rowOff>
    </xdr:to>
    <xdr:graphicFrame macro="">
      <xdr:nvGraphicFramePr>
        <xdr:cNvPr id="6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231322</xdr:colOff>
      <xdr:row>48</xdr:row>
      <xdr:rowOff>176893</xdr:rowOff>
    </xdr:from>
    <xdr:to>
      <xdr:col>24</xdr:col>
      <xdr:colOff>102054</xdr:colOff>
      <xdr:row>70</xdr:row>
      <xdr:rowOff>27215</xdr:rowOff>
    </xdr:to>
    <xdr:graphicFrame macro="">
      <xdr:nvGraphicFramePr>
        <xdr:cNvPr id="10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zoomScale="70" zoomScaleNormal="70" workbookViewId="0">
      <pane xSplit="1" ySplit="11" topLeftCell="B12" activePane="bottomRight" state="frozen"/>
      <selection pane="topRight" activeCell="B1" sqref="B1"/>
      <selection pane="bottomLeft" activeCell="A9" sqref="A9"/>
      <selection pane="bottomRight" activeCell="A19" sqref="A19"/>
    </sheetView>
  </sheetViews>
  <sheetFormatPr baseColWidth="10" defaultRowHeight="14.4" x14ac:dyDescent="0.3"/>
  <cols>
    <col min="2" max="3" width="9" customWidth="1"/>
    <col min="4" max="4" width="9" style="2" customWidth="1"/>
    <col min="5" max="6" width="9" customWidth="1"/>
    <col min="7" max="27" width="8.5546875" style="3" customWidth="1"/>
  </cols>
  <sheetData>
    <row r="1" spans="1:29" ht="15" x14ac:dyDescent="0.25">
      <c r="A1" t="s">
        <v>0</v>
      </c>
      <c r="B1" s="8" t="s">
        <v>39</v>
      </c>
    </row>
    <row r="2" spans="1:29" ht="15" x14ac:dyDescent="0.25">
      <c r="A2" t="s">
        <v>1</v>
      </c>
      <c r="B2" s="9"/>
    </row>
    <row r="3" spans="1:29" ht="15" x14ac:dyDescent="0.25">
      <c r="A3" t="s">
        <v>14</v>
      </c>
      <c r="B3" t="s">
        <v>40</v>
      </c>
    </row>
    <row r="4" spans="1:29" s="2" customFormat="1" ht="15" x14ac:dyDescent="0.25">
      <c r="B4" s="2" t="s">
        <v>44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9" ht="15" x14ac:dyDescent="0.25">
      <c r="B5" t="s">
        <v>50</v>
      </c>
    </row>
    <row r="6" spans="1:29" ht="15" x14ac:dyDescent="0.25">
      <c r="A6" t="s">
        <v>31</v>
      </c>
      <c r="B6" s="3">
        <v>7</v>
      </c>
    </row>
    <row r="7" spans="1:29" s="2" customFormat="1" ht="15" x14ac:dyDescent="0.25">
      <c r="A7" s="2" t="s">
        <v>32</v>
      </c>
      <c r="B7" s="3">
        <v>8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9" s="2" customFormat="1" ht="15" x14ac:dyDescent="0.25">
      <c r="B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9" x14ac:dyDescent="0.3">
      <c r="F9" s="12" t="s">
        <v>38</v>
      </c>
      <c r="G9" s="10"/>
      <c r="H9" s="16">
        <v>0</v>
      </c>
      <c r="I9" s="16"/>
      <c r="J9" s="16"/>
      <c r="K9" s="16">
        <v>0.32</v>
      </c>
      <c r="L9" s="16"/>
      <c r="M9" s="16"/>
      <c r="N9" s="16">
        <v>0.56000000000000005</v>
      </c>
      <c r="O9" s="16"/>
      <c r="P9" s="16"/>
      <c r="Q9" s="16">
        <v>1</v>
      </c>
      <c r="R9" s="16"/>
      <c r="S9" s="16"/>
      <c r="T9" s="16">
        <v>1.8</v>
      </c>
      <c r="U9" s="16"/>
      <c r="V9" s="16"/>
      <c r="W9" s="16">
        <v>3.2</v>
      </c>
      <c r="X9" s="19"/>
      <c r="Y9" s="10"/>
      <c r="Z9" s="16">
        <v>5.6</v>
      </c>
      <c r="AA9" s="13"/>
      <c r="AB9" s="13"/>
      <c r="AC9" s="13"/>
    </row>
    <row r="10" spans="1:29" ht="15" x14ac:dyDescent="0.25">
      <c r="A10" s="4" t="s">
        <v>2</v>
      </c>
      <c r="B10" s="3" t="s">
        <v>3</v>
      </c>
      <c r="C10" s="3" t="s">
        <v>4</v>
      </c>
      <c r="D10" s="4" t="s">
        <v>12</v>
      </c>
      <c r="E10" s="3" t="s">
        <v>5</v>
      </c>
      <c r="F10" s="4" t="s">
        <v>6</v>
      </c>
      <c r="G10" s="3" t="s">
        <v>7</v>
      </c>
      <c r="H10" s="3" t="s">
        <v>8</v>
      </c>
      <c r="I10" s="4" t="s">
        <v>9</v>
      </c>
      <c r="J10" s="3" t="s">
        <v>15</v>
      </c>
      <c r="K10" s="3" t="s">
        <v>16</v>
      </c>
      <c r="L10" s="4" t="s">
        <v>17</v>
      </c>
      <c r="M10" s="3" t="s">
        <v>22</v>
      </c>
      <c r="N10" s="3" t="s">
        <v>23</v>
      </c>
      <c r="O10" s="4" t="s">
        <v>24</v>
      </c>
      <c r="P10" s="3" t="s">
        <v>25</v>
      </c>
      <c r="Q10" s="3" t="s">
        <v>26</v>
      </c>
      <c r="R10" s="4" t="s">
        <v>27</v>
      </c>
      <c r="S10" s="3" t="s">
        <v>28</v>
      </c>
      <c r="T10" s="3" t="s">
        <v>29</v>
      </c>
      <c r="U10" s="4" t="s">
        <v>30</v>
      </c>
      <c r="V10" s="3" t="s">
        <v>28</v>
      </c>
      <c r="W10" s="3" t="s">
        <v>29</v>
      </c>
      <c r="X10" s="4" t="s">
        <v>30</v>
      </c>
      <c r="Y10" s="3" t="s">
        <v>41</v>
      </c>
      <c r="Z10" s="3" t="s">
        <v>42</v>
      </c>
      <c r="AA10" s="14" t="s">
        <v>43</v>
      </c>
    </row>
    <row r="11" spans="1:29" x14ac:dyDescent="0.3">
      <c r="A11" s="5"/>
      <c r="B11" s="1" t="s">
        <v>10</v>
      </c>
      <c r="C11" s="1" t="s">
        <v>11</v>
      </c>
      <c r="D11" s="5" t="s">
        <v>13</v>
      </c>
      <c r="E11" s="1" t="s">
        <v>36</v>
      </c>
      <c r="F11" s="5" t="s">
        <v>37</v>
      </c>
      <c r="G11" s="1" t="s">
        <v>18</v>
      </c>
      <c r="H11" s="1" t="s">
        <v>21</v>
      </c>
      <c r="I11" s="5" t="s">
        <v>20</v>
      </c>
      <c r="J11" s="6" t="s">
        <v>18</v>
      </c>
      <c r="K11" s="1" t="s">
        <v>21</v>
      </c>
      <c r="L11" s="5" t="s">
        <v>19</v>
      </c>
      <c r="M11" s="6" t="s">
        <v>18</v>
      </c>
      <c r="N11" s="1" t="s">
        <v>21</v>
      </c>
      <c r="O11" s="5" t="s">
        <v>19</v>
      </c>
      <c r="P11" s="1" t="s">
        <v>18</v>
      </c>
      <c r="Q11" s="1" t="s">
        <v>21</v>
      </c>
      <c r="R11" s="5" t="s">
        <v>19</v>
      </c>
      <c r="S11" s="1" t="s">
        <v>18</v>
      </c>
      <c r="T11" s="1" t="s">
        <v>21</v>
      </c>
      <c r="U11" s="5" t="s">
        <v>19</v>
      </c>
      <c r="V11" s="1" t="s">
        <v>18</v>
      </c>
      <c r="W11" s="1" t="s">
        <v>21</v>
      </c>
      <c r="X11" s="5" t="s">
        <v>19</v>
      </c>
      <c r="Y11" s="1" t="s">
        <v>18</v>
      </c>
      <c r="Z11" s="1" t="s">
        <v>21</v>
      </c>
      <c r="AA11" s="1" t="s">
        <v>19</v>
      </c>
    </row>
    <row r="12" spans="1:29" ht="15" x14ac:dyDescent="0.25">
      <c r="A12" s="15">
        <v>0</v>
      </c>
      <c r="B12" s="3"/>
      <c r="C12" s="3"/>
      <c r="D12" s="4"/>
      <c r="E12" s="3"/>
      <c r="F12" s="4"/>
      <c r="G12" s="11">
        <f>+H9</f>
        <v>0</v>
      </c>
      <c r="H12" s="14">
        <v>12</v>
      </c>
      <c r="I12" s="4"/>
      <c r="J12" s="11">
        <f>+K9</f>
        <v>0.32</v>
      </c>
      <c r="K12" s="14">
        <v>12</v>
      </c>
      <c r="L12" s="4"/>
      <c r="M12" s="11">
        <f>+N9</f>
        <v>0.56000000000000005</v>
      </c>
      <c r="N12" s="14">
        <v>12</v>
      </c>
      <c r="O12" s="4"/>
      <c r="P12" s="11">
        <f>+Q9</f>
        <v>1</v>
      </c>
      <c r="Q12" s="7">
        <v>12</v>
      </c>
      <c r="R12" s="4"/>
      <c r="S12" s="11">
        <f>+T9</f>
        <v>1.8</v>
      </c>
      <c r="T12" s="14">
        <v>12</v>
      </c>
      <c r="U12" s="4"/>
      <c r="V12" s="11">
        <f>+W9</f>
        <v>3.2</v>
      </c>
      <c r="W12" s="7">
        <v>12</v>
      </c>
      <c r="X12" s="4"/>
      <c r="Y12" s="11">
        <f>+Z9</f>
        <v>5.6</v>
      </c>
      <c r="Z12" s="7">
        <v>12</v>
      </c>
      <c r="AA12" s="14"/>
    </row>
    <row r="13" spans="1:29" s="2" customFormat="1" ht="15" x14ac:dyDescent="0.25">
      <c r="A13" s="15">
        <v>3</v>
      </c>
      <c r="B13" s="3"/>
      <c r="C13" s="3"/>
      <c r="D13" s="4"/>
      <c r="E13" s="3"/>
      <c r="F13" s="4"/>
      <c r="G13" s="3"/>
      <c r="H13" s="14">
        <v>38</v>
      </c>
      <c r="I13" s="4"/>
      <c r="J13" s="11"/>
      <c r="K13" s="14">
        <v>39</v>
      </c>
      <c r="L13" s="4"/>
      <c r="M13" s="11"/>
      <c r="N13" s="14">
        <v>38</v>
      </c>
      <c r="O13" s="4"/>
      <c r="P13" s="11"/>
      <c r="Q13" s="7">
        <v>25</v>
      </c>
      <c r="R13" s="4"/>
      <c r="S13" s="11"/>
      <c r="T13" s="14">
        <v>19</v>
      </c>
      <c r="U13" s="4"/>
      <c r="V13" s="11"/>
      <c r="W13" s="7">
        <v>20</v>
      </c>
      <c r="X13" s="4"/>
      <c r="Y13" s="11"/>
      <c r="Z13" s="7">
        <v>18</v>
      </c>
      <c r="AA13" s="14"/>
    </row>
    <row r="14" spans="1:29" s="2" customFormat="1" ht="15" x14ac:dyDescent="0.25">
      <c r="A14" s="15">
        <v>5</v>
      </c>
      <c r="B14" s="3"/>
      <c r="C14" s="3"/>
      <c r="D14" s="4"/>
      <c r="E14" s="3"/>
      <c r="F14" s="4"/>
      <c r="G14" s="3"/>
      <c r="H14" s="14">
        <v>92</v>
      </c>
      <c r="I14" s="4"/>
      <c r="J14" s="11"/>
      <c r="K14" s="14">
        <v>92</v>
      </c>
      <c r="L14" s="4"/>
      <c r="M14" s="11"/>
      <c r="N14" s="14">
        <v>54</v>
      </c>
      <c r="O14" s="4"/>
      <c r="P14" s="11"/>
      <c r="Q14" s="7">
        <v>30</v>
      </c>
      <c r="R14" s="4"/>
      <c r="S14" s="11"/>
      <c r="T14" s="14">
        <v>24</v>
      </c>
      <c r="U14" s="4"/>
      <c r="V14" s="11"/>
      <c r="W14" s="7">
        <v>21</v>
      </c>
      <c r="X14" s="4"/>
      <c r="Y14" s="11"/>
      <c r="Z14" s="7">
        <v>21</v>
      </c>
      <c r="AA14" s="14"/>
    </row>
    <row r="15" spans="1:29" s="2" customFormat="1" ht="15" x14ac:dyDescent="0.25">
      <c r="A15" s="23">
        <v>7</v>
      </c>
      <c r="B15" s="1"/>
      <c r="C15" s="1"/>
      <c r="D15" s="5"/>
      <c r="E15" s="1"/>
      <c r="F15" s="5"/>
      <c r="G15" s="11">
        <v>0</v>
      </c>
      <c r="H15" s="1">
        <v>176</v>
      </c>
      <c r="I15" s="5"/>
      <c r="J15" s="24">
        <f>+K9</f>
        <v>0.32</v>
      </c>
      <c r="K15" s="1">
        <v>173</v>
      </c>
      <c r="L15" s="5"/>
      <c r="M15" s="24">
        <f>+N9</f>
        <v>0.56000000000000005</v>
      </c>
      <c r="N15" s="1">
        <v>68</v>
      </c>
      <c r="O15" s="5"/>
      <c r="P15" s="24">
        <f>+Q9</f>
        <v>1</v>
      </c>
      <c r="Q15" s="25">
        <v>33</v>
      </c>
      <c r="R15" s="5"/>
      <c r="S15" s="24">
        <f>+T9</f>
        <v>1.8</v>
      </c>
      <c r="T15" s="1">
        <v>23</v>
      </c>
      <c r="U15" s="5"/>
      <c r="V15" s="24">
        <f>+W9</f>
        <v>3.2</v>
      </c>
      <c r="W15" s="25">
        <v>23</v>
      </c>
      <c r="X15" s="5"/>
      <c r="Y15" s="24">
        <f>+Z9</f>
        <v>5.6</v>
      </c>
      <c r="Z15" s="25">
        <v>23</v>
      </c>
      <c r="AA15" s="1"/>
    </row>
    <row r="16" spans="1:29" s="2" customFormat="1" ht="15" x14ac:dyDescent="0.25">
      <c r="A16" s="17">
        <v>7</v>
      </c>
      <c r="B16" s="3"/>
      <c r="C16" s="3"/>
      <c r="D16" s="4"/>
      <c r="E16" s="3"/>
      <c r="F16" s="4"/>
      <c r="G16" s="11">
        <v>0</v>
      </c>
      <c r="H16" s="14">
        <v>176</v>
      </c>
      <c r="I16" s="4"/>
      <c r="J16" s="11">
        <v>0</v>
      </c>
      <c r="K16" s="14">
        <v>173</v>
      </c>
      <c r="L16" s="4"/>
      <c r="M16" s="11">
        <v>0</v>
      </c>
      <c r="N16" s="14">
        <v>68</v>
      </c>
      <c r="O16" s="4"/>
      <c r="P16" s="11">
        <v>0</v>
      </c>
      <c r="Q16" s="29">
        <v>33</v>
      </c>
      <c r="R16" s="4"/>
      <c r="S16" s="11">
        <v>0</v>
      </c>
      <c r="T16" s="14">
        <v>23</v>
      </c>
      <c r="U16" s="4"/>
      <c r="V16" s="11">
        <v>0</v>
      </c>
      <c r="W16" s="7">
        <v>23</v>
      </c>
      <c r="X16" s="4"/>
      <c r="Y16" s="11">
        <v>0</v>
      </c>
      <c r="Z16" s="7">
        <v>23</v>
      </c>
      <c r="AA16" s="14"/>
    </row>
    <row r="17" spans="1:27" s="2" customFormat="1" ht="15" x14ac:dyDescent="0.25">
      <c r="A17" s="17">
        <v>10</v>
      </c>
      <c r="B17" s="3"/>
      <c r="C17" s="3"/>
      <c r="D17" s="4"/>
      <c r="E17" s="3"/>
      <c r="F17" s="4"/>
      <c r="G17" s="3"/>
      <c r="H17" s="14">
        <v>627</v>
      </c>
      <c r="I17" s="4"/>
      <c r="J17" s="11"/>
      <c r="K17" s="14">
        <v>556</v>
      </c>
      <c r="L17" s="4"/>
      <c r="M17" s="11"/>
      <c r="N17" s="14">
        <v>177</v>
      </c>
      <c r="O17" s="4"/>
      <c r="P17" s="11"/>
      <c r="Q17" s="7">
        <v>64</v>
      </c>
      <c r="R17" s="4"/>
      <c r="S17" s="11"/>
      <c r="T17" s="14">
        <v>33</v>
      </c>
      <c r="U17" s="4"/>
      <c r="V17" s="11"/>
      <c r="W17" s="7">
        <v>27</v>
      </c>
      <c r="X17" s="4"/>
      <c r="Y17" s="11"/>
      <c r="Z17" s="7">
        <v>28</v>
      </c>
      <c r="AA17" s="14"/>
    </row>
    <row r="18" spans="1:27" s="2" customFormat="1" ht="15" x14ac:dyDescent="0.25">
      <c r="A18" s="17">
        <v>12</v>
      </c>
      <c r="B18" s="3"/>
      <c r="C18" s="3"/>
      <c r="D18" s="4"/>
      <c r="E18" s="3"/>
      <c r="F18" s="4"/>
      <c r="G18" s="3"/>
      <c r="H18" s="14">
        <v>1283</v>
      </c>
      <c r="I18" s="4"/>
      <c r="J18" s="11"/>
      <c r="K18" s="14">
        <v>1233</v>
      </c>
      <c r="L18" s="4"/>
      <c r="M18" s="11"/>
      <c r="N18" s="14">
        <v>475</v>
      </c>
      <c r="O18" s="4"/>
      <c r="P18" s="11"/>
      <c r="Q18" s="7">
        <v>127</v>
      </c>
      <c r="R18" s="4"/>
      <c r="S18" s="11"/>
      <c r="T18" s="14">
        <v>62</v>
      </c>
      <c r="U18" s="4"/>
      <c r="V18" s="11"/>
      <c r="W18" s="7">
        <v>60</v>
      </c>
      <c r="X18" s="4"/>
      <c r="Y18" s="11"/>
      <c r="Z18" s="7">
        <v>42</v>
      </c>
      <c r="AA18" s="14"/>
    </row>
    <row r="19" spans="1:27" s="2" customFormat="1" ht="15.75" thickBot="1" x14ac:dyDescent="0.3">
      <c r="A19" s="20">
        <v>14</v>
      </c>
      <c r="B19" s="21"/>
      <c r="C19" s="21"/>
      <c r="D19" s="30"/>
      <c r="E19" s="21"/>
      <c r="F19" s="21"/>
      <c r="G19" s="18">
        <v>0</v>
      </c>
      <c r="H19" s="18">
        <v>2640</v>
      </c>
      <c r="I19" s="18"/>
      <c r="J19" s="18">
        <v>0</v>
      </c>
      <c r="K19" s="18">
        <v>2518</v>
      </c>
      <c r="L19" s="18"/>
      <c r="M19" s="18">
        <v>0</v>
      </c>
      <c r="N19" s="18">
        <v>1090</v>
      </c>
      <c r="O19" s="18"/>
      <c r="P19" s="18">
        <v>0</v>
      </c>
      <c r="Q19" s="18">
        <v>300</v>
      </c>
      <c r="R19" s="18"/>
      <c r="S19" s="18">
        <v>0</v>
      </c>
      <c r="T19" s="18">
        <v>161</v>
      </c>
      <c r="U19" s="18"/>
      <c r="V19" s="18">
        <v>0</v>
      </c>
      <c r="W19" s="18">
        <v>123</v>
      </c>
      <c r="X19" s="22"/>
      <c r="Y19" s="18">
        <v>0</v>
      </c>
      <c r="Z19" s="18">
        <v>84</v>
      </c>
      <c r="AA19" s="18"/>
    </row>
    <row r="20" spans="1:27" ht="15" x14ac:dyDescent="0.25">
      <c r="F20" t="s">
        <v>33</v>
      </c>
      <c r="H20" s="11">
        <f>I19/H19</f>
        <v>0</v>
      </c>
      <c r="J20" s="11"/>
      <c r="K20" s="11">
        <f>L19/K19</f>
        <v>0</v>
      </c>
      <c r="L20" s="11"/>
      <c r="M20" s="11"/>
      <c r="N20" s="11">
        <f>O19/N19</f>
        <v>0</v>
      </c>
      <c r="O20" s="11"/>
      <c r="P20" s="11"/>
      <c r="Q20" s="11">
        <f>R19/Q19</f>
        <v>0</v>
      </c>
      <c r="R20" s="11"/>
      <c r="S20" s="11"/>
      <c r="T20" s="11">
        <f>U19/T19</f>
        <v>0</v>
      </c>
      <c r="U20" s="11"/>
      <c r="V20" s="11"/>
      <c r="W20" s="11">
        <f>X19/W19</f>
        <v>0</v>
      </c>
      <c r="X20" s="11"/>
      <c r="Y20" s="11"/>
      <c r="Z20" s="11">
        <f>AA19/Z19</f>
        <v>0</v>
      </c>
    </row>
    <row r="21" spans="1:27" ht="15" x14ac:dyDescent="0.25">
      <c r="F21" t="s">
        <v>34</v>
      </c>
      <c r="H21" s="11">
        <f>+AVERAGE(H20:W20)</f>
        <v>0</v>
      </c>
    </row>
    <row r="22" spans="1:27" s="2" customFormat="1" ht="15" x14ac:dyDescent="0.25">
      <c r="F22" s="2" t="s">
        <v>35</v>
      </c>
      <c r="G22" s="3"/>
      <c r="H22" s="11">
        <f>+I12/H12</f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s="2" customFormat="1" ht="15" x14ac:dyDescent="0.25">
      <c r="G23" s="3"/>
      <c r="H23" s="11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s="2" customFormat="1" ht="15" x14ac:dyDescent="0.25">
      <c r="F24" s="2" t="s">
        <v>47</v>
      </c>
      <c r="G24" s="3"/>
      <c r="H24" s="11">
        <f>+H15-H12</f>
        <v>164</v>
      </c>
      <c r="I24" s="11">
        <f>+I15-I9</f>
        <v>0</v>
      </c>
      <c r="J24" s="3"/>
      <c r="K24" s="11">
        <f>+K15-K12</f>
        <v>161</v>
      </c>
      <c r="L24" s="11">
        <f>+L15-L9</f>
        <v>0</v>
      </c>
      <c r="M24" s="3"/>
      <c r="N24" s="11">
        <f>+N15-N12</f>
        <v>56</v>
      </c>
      <c r="O24" s="11">
        <f>+O15-O9</f>
        <v>0</v>
      </c>
      <c r="P24" s="3"/>
      <c r="Q24" s="11">
        <f>+Q15-Q12</f>
        <v>21</v>
      </c>
      <c r="R24" s="11">
        <f>+R15-R9</f>
        <v>0</v>
      </c>
      <c r="S24" s="3"/>
      <c r="T24" s="11">
        <f>+T15-T12</f>
        <v>11</v>
      </c>
      <c r="U24" s="11">
        <f>+U15-U9</f>
        <v>0</v>
      </c>
      <c r="V24" s="3"/>
      <c r="W24" s="11">
        <f>+W15-W12</f>
        <v>11</v>
      </c>
      <c r="X24" s="11">
        <f>+X15-X9</f>
        <v>0</v>
      </c>
      <c r="Y24" s="3"/>
      <c r="Z24" s="11">
        <f>+Z15-Z12</f>
        <v>11</v>
      </c>
      <c r="AA24" s="3"/>
    </row>
    <row r="25" spans="1:27" s="2" customFormat="1" ht="15" x14ac:dyDescent="0.25">
      <c r="F25" s="8" t="s">
        <v>45</v>
      </c>
      <c r="G25" s="26"/>
      <c r="H25" s="10"/>
      <c r="I25" s="8"/>
      <c r="J25" s="26"/>
      <c r="K25" s="27">
        <f>100- K24/$H24*100</f>
        <v>1.8292682926829258</v>
      </c>
      <c r="L25" s="27"/>
      <c r="M25" s="26"/>
      <c r="N25" s="27">
        <f>100- N24/$H24*100</f>
        <v>65.853658536585357</v>
      </c>
      <c r="O25" s="27"/>
      <c r="P25" s="26"/>
      <c r="Q25" s="27">
        <f>100- Q24/$H24*100</f>
        <v>87.195121951219505</v>
      </c>
      <c r="R25" s="27"/>
      <c r="S25" s="26"/>
      <c r="T25" s="27">
        <f>100- T24/$H24*100</f>
        <v>93.292682926829272</v>
      </c>
      <c r="U25" s="27"/>
      <c r="V25" s="26"/>
      <c r="W25" s="27">
        <f>100- W24/$H24*100</f>
        <v>93.292682926829272</v>
      </c>
      <c r="X25" s="27"/>
      <c r="Y25" s="3"/>
      <c r="Z25" s="27">
        <f>100- Z24/$H24*100</f>
        <v>93.292682926829272</v>
      </c>
      <c r="AA25" s="3"/>
    </row>
    <row r="26" spans="1:27" s="2" customFormat="1" ht="15" x14ac:dyDescent="0.25">
      <c r="F26" s="2" t="s">
        <v>48</v>
      </c>
      <c r="G26" s="3"/>
      <c r="H26" s="28">
        <f>+(LN(H15)-LN(H12))/7</f>
        <v>0.3836539064643073</v>
      </c>
      <c r="I26" s="11"/>
      <c r="J26" s="3"/>
      <c r="K26" s="11">
        <f>+(LN(K15)-LN(K12))/7</f>
        <v>0.38119784924425415</v>
      </c>
      <c r="L26" s="3"/>
      <c r="M26" s="3"/>
      <c r="N26" s="11">
        <f>+(LN(N15)-LN(N12))/7</f>
        <v>0.24780015076972953</v>
      </c>
      <c r="O26" s="3"/>
      <c r="P26" s="3"/>
      <c r="Q26" s="11">
        <f>+(LN(Q15)-LN(Q12))/7</f>
        <v>0.14451441595406855</v>
      </c>
      <c r="R26" s="3"/>
      <c r="S26" s="3"/>
      <c r="T26" s="11">
        <f>+(LN(T15)-LN(T12))/7</f>
        <v>9.2941080877307042E-2</v>
      </c>
      <c r="U26" s="3"/>
      <c r="V26" s="3"/>
      <c r="W26" s="11">
        <f>+(LN(W15)-LN(W12))/7</f>
        <v>9.2941080877307042E-2</v>
      </c>
      <c r="X26" s="3"/>
      <c r="Y26" s="3"/>
      <c r="Z26" s="3">
        <f>+(LN(Z15)-LN(Z12))/7</f>
        <v>9.2941080877307042E-2</v>
      </c>
      <c r="AA26" s="3"/>
    </row>
    <row r="27" spans="1:27" s="2" customFormat="1" ht="15" x14ac:dyDescent="0.25">
      <c r="F27" s="8" t="s">
        <v>46</v>
      </c>
      <c r="G27" s="3"/>
      <c r="H27" s="11"/>
      <c r="J27" s="3"/>
      <c r="K27" s="27">
        <f>100- K26/$H26*100</f>
        <v>0.64017521486690043</v>
      </c>
      <c r="L27" s="3"/>
      <c r="M27" s="3"/>
      <c r="N27" s="27">
        <f>100- N26/$H26*100</f>
        <v>35.410497170896576</v>
      </c>
      <c r="O27" s="3"/>
      <c r="P27" s="3"/>
      <c r="Q27" s="27">
        <f>100- Q26/$H26*100</f>
        <v>62.332087978488168</v>
      </c>
      <c r="R27" s="3"/>
      <c r="S27" s="3"/>
      <c r="T27" s="27">
        <f>100- T26/$H26*100</f>
        <v>75.774759669766667</v>
      </c>
      <c r="U27" s="3"/>
      <c r="V27" s="3"/>
      <c r="W27" s="27">
        <f>100- W26/$H26*100</f>
        <v>75.774759669766667</v>
      </c>
      <c r="X27" s="3"/>
      <c r="Y27" s="3"/>
      <c r="Z27" s="27">
        <f>100- Z26/$H26*100</f>
        <v>75.774759669766667</v>
      </c>
      <c r="AA27" s="3"/>
    </row>
    <row r="28" spans="1:27" s="2" customFormat="1" ht="15" x14ac:dyDescent="0.25">
      <c r="F28" s="2" t="s">
        <v>49</v>
      </c>
      <c r="G28" s="3"/>
      <c r="H28" s="11">
        <f>+(LN(H19)-LN(H17))/4</f>
        <v>0.35939691387686024</v>
      </c>
      <c r="I28" s="11"/>
      <c r="J28" s="3"/>
      <c r="K28" s="11">
        <f>+(LN(K19)-LN(K17))/4</f>
        <v>0.37761298008842759</v>
      </c>
      <c r="L28" s="3"/>
      <c r="M28" s="3"/>
      <c r="N28" s="11">
        <f>+(LN(N19)-LN(N17))/4</f>
        <v>0.45444581066234013</v>
      </c>
      <c r="O28" s="3"/>
      <c r="P28" s="3"/>
      <c r="Q28" s="11">
        <f>+(LN(Q19)-LN(Q17))/4</f>
        <v>0.38622484782413236</v>
      </c>
      <c r="R28" s="3"/>
      <c r="S28" s="3"/>
      <c r="T28" s="11">
        <f>+(LN(T19)-LN(T17))/4</f>
        <v>0.39622420087949572</v>
      </c>
      <c r="U28" s="3"/>
      <c r="V28" s="3"/>
      <c r="W28" s="11">
        <f>+(LN(W19)-LN(W17))/4</f>
        <v>0.37908687234202199</v>
      </c>
      <c r="X28" s="3"/>
      <c r="Y28" s="3"/>
      <c r="Z28" s="3">
        <f>+(LN(Z19)-LN(Z17))/4</f>
        <v>0.27465307216702739</v>
      </c>
      <c r="AA28" s="3"/>
    </row>
    <row r="29" spans="1:27" s="2" customFormat="1" ht="15" x14ac:dyDescent="0.25">
      <c r="F29" s="8" t="s">
        <v>46</v>
      </c>
      <c r="G29" s="3"/>
      <c r="H29" s="11"/>
      <c r="J29" s="3"/>
      <c r="K29" s="27">
        <v>28.143497921002208</v>
      </c>
      <c r="L29" s="3"/>
      <c r="M29" s="3"/>
      <c r="N29" s="27">
        <v>28.143497921002208</v>
      </c>
      <c r="O29" s="3"/>
      <c r="P29" s="3"/>
      <c r="Q29" s="27">
        <v>28.143497921002208</v>
      </c>
      <c r="R29" s="3"/>
      <c r="S29" s="3"/>
      <c r="T29" s="27">
        <f>100- T28/$H28*100</f>
        <v>-10.24696806808241</v>
      </c>
      <c r="U29" s="3"/>
      <c r="V29" s="3"/>
      <c r="W29" s="27">
        <f>100- W28/$H28*100</f>
        <v>-5.4786108908848661</v>
      </c>
      <c r="X29" s="3"/>
      <c r="Y29" s="3"/>
      <c r="Z29" s="27">
        <f>100- Z28/$H28*100</f>
        <v>23.579457262359398</v>
      </c>
      <c r="AA29" s="3"/>
    </row>
    <row r="30" spans="1:27" s="2" customFormat="1" ht="15" x14ac:dyDescent="0.25">
      <c r="G30" s="3"/>
      <c r="H30" s="11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</sheetData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Hommen, Udo</dc:creator>
  <cp:lastModifiedBy>Klein, Judith</cp:lastModifiedBy>
  <dcterms:created xsi:type="dcterms:W3CDTF">2015-09-07T18:02:07Z</dcterms:created>
  <dcterms:modified xsi:type="dcterms:W3CDTF">2017-04-26T09:20:41Z</dcterms:modified>
</cp:coreProperties>
</file>