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Kalkstickstoff\Angebot\"/>
    </mc:Choice>
  </mc:AlternateContent>
  <bookViews>
    <workbookView xWindow="120" yWindow="120" windowWidth="19995" windowHeight="87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Tabelle1!$A$1:$I$53</definedName>
    <definedName name="Z_C0368D04_00D3_4C30_A3D1_81AD82770154_.wvu.Cols" localSheetId="0" hidden="1">Tabelle1!$K:$O</definedName>
    <definedName name="Z_C0368D04_00D3_4C30_A3D1_81AD82770154_.wvu.PrintArea" localSheetId="0" hidden="1">Tabelle1!$A$1:$I$53</definedName>
  </definedNames>
  <calcPr calcId="162913"/>
  <customWorkbookViews>
    <customWorkbookView name="Schaff, Katharina - Persönliche Ansicht" guid="{C0368D04-00D3-4C30-A3D1-81AD82770154}" mergeInterval="0" personalView="1" maximized="1" windowWidth="1366" windowHeight="495" activeSheetId="1"/>
  </customWorkbookViews>
</workbook>
</file>

<file path=xl/calcChain.xml><?xml version="1.0" encoding="utf-8"?>
<calcChain xmlns="http://schemas.openxmlformats.org/spreadsheetml/2006/main">
  <c r="I32" i="1" l="1"/>
  <c r="G32" i="1"/>
  <c r="E32" i="1"/>
  <c r="C32" i="1"/>
  <c r="I31" i="1"/>
  <c r="G31" i="1"/>
  <c r="E31" i="1"/>
  <c r="C31" i="1"/>
  <c r="C33" i="1" l="1"/>
  <c r="E33" i="1" l="1"/>
  <c r="G33" i="1"/>
  <c r="I33" i="1"/>
  <c r="C28" i="1"/>
  <c r="E30" i="1" l="1"/>
  <c r="E29" i="1"/>
  <c r="E28" i="1"/>
  <c r="E34" i="1" l="1"/>
  <c r="G28" i="1"/>
  <c r="I28" i="1"/>
  <c r="C29" i="1"/>
  <c r="G29" i="1"/>
  <c r="I29" i="1"/>
  <c r="C30" i="1"/>
  <c r="G30" i="1"/>
  <c r="I30" i="1"/>
  <c r="C34" i="1" l="1"/>
  <c r="C35" i="1" s="1"/>
  <c r="C36" i="1" s="1"/>
  <c r="I34" i="1"/>
  <c r="I35" i="1" s="1"/>
  <c r="G34" i="1"/>
  <c r="G35" i="1" s="1"/>
  <c r="E35" i="1"/>
  <c r="E36" i="1" s="1"/>
  <c r="E48" i="1" s="1"/>
  <c r="C48" i="1" l="1"/>
  <c r="C50" i="1" s="1"/>
  <c r="E50" i="1"/>
  <c r="G36" i="1"/>
  <c r="G48" i="1" s="1"/>
  <c r="I36" i="1"/>
  <c r="I48" i="1" s="1"/>
  <c r="I50" i="1" l="1"/>
  <c r="G50" i="1"/>
  <c r="C53" i="1" l="1"/>
</calcChain>
</file>

<file path=xl/sharedStrings.xml><?xml version="1.0" encoding="utf-8"?>
<sst xmlns="http://schemas.openxmlformats.org/spreadsheetml/2006/main" count="80" uniqueCount="69">
  <si>
    <t>EG</t>
  </si>
  <si>
    <t>EG 15</t>
  </si>
  <si>
    <t>EG 14</t>
  </si>
  <si>
    <t>EG 13</t>
  </si>
  <si>
    <t>EG 12</t>
  </si>
  <si>
    <t>EG 11</t>
  </si>
  <si>
    <t>EG 10</t>
  </si>
  <si>
    <t>EG 9</t>
  </si>
  <si>
    <t>EG 8</t>
  </si>
  <si>
    <t>EG 7</t>
  </si>
  <si>
    <t>EG 6</t>
  </si>
  <si>
    <t>EG 5</t>
  </si>
  <si>
    <t>EG 4</t>
  </si>
  <si>
    <t>EG 3</t>
  </si>
  <si>
    <t>EG 2</t>
  </si>
  <si>
    <t>EG 1</t>
  </si>
  <si>
    <t>Öffentlich</t>
  </si>
  <si>
    <t>Personalkosten Gesamt</t>
  </si>
  <si>
    <t>Material</t>
  </si>
  <si>
    <t>Reisekosten</t>
  </si>
  <si>
    <t>Fremdleistungen</t>
  </si>
  <si>
    <t>Kalkulationssumme</t>
  </si>
  <si>
    <t xml:space="preserve">Projekterfassung </t>
  </si>
  <si>
    <t>Antrag</t>
  </si>
  <si>
    <t>Angebot</t>
  </si>
  <si>
    <t>Auftrag</t>
  </si>
  <si>
    <t>Storno</t>
  </si>
  <si>
    <t>Literatur</t>
  </si>
  <si>
    <t>Projektleiter/in</t>
  </si>
  <si>
    <t>Projektkurztitel:</t>
  </si>
  <si>
    <t>Geschäftsfeld</t>
  </si>
  <si>
    <t>Industrie</t>
  </si>
  <si>
    <t>Projekt-Art:</t>
  </si>
  <si>
    <t>Erlösträger</t>
  </si>
  <si>
    <t>Bund oh. BMBF</t>
  </si>
  <si>
    <t>BMBF u. PT</t>
  </si>
  <si>
    <t>Länder</t>
  </si>
  <si>
    <t>Wirtschaft</t>
  </si>
  <si>
    <t>Wirtschaftsverbände</t>
  </si>
  <si>
    <t>Forschungsförderung</t>
  </si>
  <si>
    <t>EU u. sonstige Erträge</t>
  </si>
  <si>
    <t>Gemeinkosten</t>
  </si>
  <si>
    <t>Projektlaufzeit von</t>
  </si>
  <si>
    <t>bis</t>
  </si>
  <si>
    <t>Gesamtsumme</t>
  </si>
  <si>
    <t>PNK</t>
  </si>
  <si>
    <t>Auswahlfeld/DropDown</t>
  </si>
  <si>
    <t>Eingabefeld</t>
  </si>
  <si>
    <t>int. Einschätzung</t>
  </si>
  <si>
    <t>Auftraggeber (wenn neu komplette Anschrift)</t>
  </si>
  <si>
    <t>Rechnungsempfänger (wenn abweichend)</t>
  </si>
  <si>
    <t>Ausführlicher Projekttitel (erscheint im Rechnungstext)</t>
  </si>
  <si>
    <t>VAT-Nr.:</t>
  </si>
  <si>
    <t>Selbstkostenzuschlag</t>
  </si>
  <si>
    <t>Stunden
2018</t>
  </si>
  <si>
    <t>Entsorgung C14 /Invest./sons. Kosten</t>
  </si>
  <si>
    <t>G1 Umweltrisikobew. Chemikalien</t>
  </si>
  <si>
    <t>G2 Stoffbezogenes Monitoring</t>
  </si>
  <si>
    <t>G3 Umweltrisikobewertung PSM</t>
  </si>
  <si>
    <t>G4 Bewertung von Lebensmittelqual</t>
  </si>
  <si>
    <t>G5 Landwirtschaftl. Stoffprodukt</t>
  </si>
  <si>
    <t>Stunden
2019</t>
  </si>
  <si>
    <t>Stunden
2020</t>
  </si>
  <si>
    <t>Stunden
2021</t>
  </si>
  <si>
    <r>
      <t xml:space="preserve">Der kalkulatorische Stundensatz liegt bei </t>
    </r>
    <r>
      <rPr>
        <b/>
        <sz val="10"/>
        <rFont val="Arial"/>
        <family val="2"/>
      </rPr>
      <t>139</t>
    </r>
    <r>
      <rPr>
        <sz val="10"/>
        <rFont val="Arial"/>
        <family val="2"/>
      </rPr>
      <t xml:space="preserve"> Stunden/Monat (= 1 MannMonat)</t>
    </r>
  </si>
  <si>
    <t>Michael Klein</t>
  </si>
  <si>
    <t>01.04.2018</t>
  </si>
  <si>
    <t>30.06.2018</t>
  </si>
  <si>
    <t>FOCUS Rechnungen mit PERLKA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</si>
</sst>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10"/>
      <name val="Frutiger LT Com 45 Light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lightHorizontal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2" borderId="0" xfId="0" applyFill="1"/>
    <xf numFmtId="0" fontId="0" fillId="0" borderId="0" xfId="0" applyBorder="1"/>
    <xf numFmtId="0" fontId="0" fillId="0" borderId="0" xfId="0" applyFill="1" applyBorder="1"/>
    <xf numFmtId="2" fontId="0" fillId="0" borderId="0" xfId="0" applyNumberFormat="1" applyBorder="1"/>
    <xf numFmtId="0" fontId="0" fillId="0" borderId="8" xfId="0" applyFill="1" applyBorder="1"/>
    <xf numFmtId="0" fontId="0" fillId="0" borderId="10" xfId="0" applyBorder="1"/>
    <xf numFmtId="0" fontId="0" fillId="0" borderId="10" xfId="0" applyFill="1" applyBorder="1"/>
    <xf numFmtId="0" fontId="0" fillId="0" borderId="5" xfId="0" applyFill="1" applyBorder="1"/>
    <xf numFmtId="0" fontId="0" fillId="0" borderId="0" xfId="0" applyAlignment="1"/>
    <xf numFmtId="0" fontId="0" fillId="2" borderId="11" xfId="0" applyFill="1" applyBorder="1"/>
    <xf numFmtId="0" fontId="0" fillId="2" borderId="12" xfId="0" applyFill="1" applyBorder="1"/>
    <xf numFmtId="0" fontId="0" fillId="0" borderId="13" xfId="0" applyFill="1" applyBorder="1"/>
    <xf numFmtId="0" fontId="0" fillId="0" borderId="0" xfId="0" applyFill="1"/>
    <xf numFmtId="0" fontId="0" fillId="0" borderId="14" xfId="0" applyBorder="1"/>
    <xf numFmtId="0" fontId="2" fillId="0" borderId="0" xfId="0" applyFont="1"/>
    <xf numFmtId="0" fontId="0" fillId="0" borderId="15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2" fontId="0" fillId="0" borderId="0" xfId="0" applyNumberFormat="1" applyFill="1" applyBorder="1"/>
    <xf numFmtId="4" fontId="0" fillId="0" borderId="4" xfId="0" applyNumberFormat="1" applyBorder="1"/>
    <xf numFmtId="4" fontId="0" fillId="0" borderId="0" xfId="0" applyNumberFormat="1" applyBorder="1"/>
    <xf numFmtId="0" fontId="0" fillId="3" borderId="0" xfId="0" applyFill="1"/>
    <xf numFmtId="0" fontId="0" fillId="3" borderId="5" xfId="0" applyFill="1" applyBorder="1"/>
    <xf numFmtId="0" fontId="0" fillId="3" borderId="0" xfId="0" applyFill="1" applyBorder="1"/>
    <xf numFmtId="4" fontId="0" fillId="3" borderId="5" xfId="0" applyNumberFormat="1" applyFill="1" applyBorder="1"/>
    <xf numFmtId="0" fontId="0" fillId="3" borderId="0" xfId="0" applyFill="1" applyBorder="1" applyAlignment="1">
      <alignment wrapText="1"/>
    </xf>
    <xf numFmtId="4" fontId="0" fillId="3" borderId="0" xfId="0" applyNumberFormat="1" applyFill="1" applyBorder="1"/>
    <xf numFmtId="4" fontId="0" fillId="3" borderId="8" xfId="0" applyNumberFormat="1" applyFill="1" applyBorder="1"/>
    <xf numFmtId="4" fontId="0" fillId="3" borderId="0" xfId="0" applyNumberFormat="1" applyFill="1"/>
    <xf numFmtId="0" fontId="4" fillId="3" borderId="0" xfId="0" applyFont="1" applyFill="1" applyAlignment="1">
      <alignment horizontal="center" wrapText="1"/>
    </xf>
    <xf numFmtId="0" fontId="0" fillId="4" borderId="0" xfId="0" applyFill="1"/>
    <xf numFmtId="0" fontId="0" fillId="5" borderId="0" xfId="0" applyFill="1"/>
    <xf numFmtId="0" fontId="0" fillId="0" borderId="0" xfId="0" applyFill="1" applyBorder="1" applyAlignment="1">
      <alignment horizontal="right"/>
    </xf>
    <xf numFmtId="0" fontId="3" fillId="0" borderId="14" xfId="0" applyFont="1" applyBorder="1"/>
    <xf numFmtId="0" fontId="3" fillId="0" borderId="0" xfId="0" applyFont="1" applyBorder="1"/>
    <xf numFmtId="0" fontId="0" fillId="3" borderId="10" xfId="0" applyFill="1" applyBorder="1" applyAlignment="1">
      <alignment horizontal="center"/>
    </xf>
    <xf numFmtId="0" fontId="1" fillId="0" borderId="0" xfId="0" applyFont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0" fillId="0" borderId="0" xfId="0" applyAlignment="1">
      <alignment horizontal="center"/>
    </xf>
    <xf numFmtId="0" fontId="1" fillId="2" borderId="15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3" fillId="3" borderId="0" xfId="0" applyFont="1" applyFill="1"/>
    <xf numFmtId="0" fontId="4" fillId="3" borderId="0" xfId="0" applyFont="1" applyFill="1" applyBorder="1" applyAlignment="1">
      <alignment horizontal="center" wrapText="1"/>
    </xf>
    <xf numFmtId="0" fontId="0" fillId="5" borderId="11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8" xfId="0" applyFill="1" applyBorder="1" applyAlignment="1" applyProtection="1">
      <alignment wrapText="1"/>
      <protection locked="0"/>
    </xf>
    <xf numFmtId="4" fontId="0" fillId="2" borderId="5" xfId="0" applyNumberFormat="1" applyFill="1" applyBorder="1" applyProtection="1">
      <protection locked="0"/>
    </xf>
    <xf numFmtId="0" fontId="2" fillId="2" borderId="18" xfId="0" applyFont="1" applyFill="1" applyBorder="1" applyAlignment="1" applyProtection="1">
      <alignment vertical="top"/>
      <protection locked="0"/>
    </xf>
    <xf numFmtId="9" fontId="0" fillId="2" borderId="0" xfId="0" applyNumberFormat="1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164" fontId="0" fillId="2" borderId="0" xfId="0" applyNumberFormat="1" applyFill="1" applyProtection="1">
      <protection locked="0"/>
    </xf>
    <xf numFmtId="165" fontId="0" fillId="2" borderId="0" xfId="0" applyNumberFormat="1" applyFill="1" applyBorder="1" applyProtection="1">
      <protection locked="0"/>
    </xf>
    <xf numFmtId="0" fontId="6" fillId="5" borderId="11" xfId="0" applyFont="1" applyFill="1" applyBorder="1" applyProtection="1">
      <protection locked="0"/>
    </xf>
    <xf numFmtId="0" fontId="6" fillId="3" borderId="0" xfId="0" applyFont="1" applyFill="1"/>
    <xf numFmtId="4" fontId="0" fillId="7" borderId="5" xfId="0" applyNumberFormat="1" applyFill="1" applyBorder="1"/>
    <xf numFmtId="2" fontId="0" fillId="8" borderId="5" xfId="0" applyNumberFormat="1" applyFill="1" applyBorder="1"/>
    <xf numFmtId="2" fontId="0" fillId="8" borderId="8" xfId="0" applyNumberFormat="1" applyFill="1" applyBorder="1"/>
    <xf numFmtId="0" fontId="6" fillId="5" borderId="10" xfId="0" applyFont="1" applyFill="1" applyBorder="1" applyAlignment="1" applyProtection="1">
      <alignment wrapText="1"/>
      <protection locked="0"/>
    </xf>
    <xf numFmtId="0" fontId="6" fillId="3" borderId="0" xfId="0" applyFont="1" applyFill="1" applyBorder="1" applyAlignment="1">
      <alignment wrapText="1"/>
    </xf>
    <xf numFmtId="0" fontId="6" fillId="0" borderId="1" xfId="0" applyFont="1" applyBorder="1"/>
    <xf numFmtId="0" fontId="6" fillId="0" borderId="4" xfId="0" applyFont="1" applyBorder="1"/>
    <xf numFmtId="0" fontId="6" fillId="3" borderId="10" xfId="0" applyFont="1" applyFill="1" applyBorder="1" applyAlignment="1">
      <alignment horizontal="center"/>
    </xf>
    <xf numFmtId="0" fontId="6" fillId="0" borderId="0" xfId="0" applyFont="1" applyBorder="1"/>
    <xf numFmtId="0" fontId="6" fillId="0" borderId="7" xfId="0" applyFont="1" applyBorder="1"/>
    <xf numFmtId="0" fontId="0" fillId="5" borderId="11" xfId="0" applyFill="1" applyBorder="1" applyAlignment="1" applyProtection="1">
      <protection locked="0"/>
    </xf>
    <xf numFmtId="0" fontId="0" fillId="5" borderId="12" xfId="0" applyFill="1" applyBorder="1" applyAlignment="1" applyProtection="1">
      <protection locked="0"/>
    </xf>
    <xf numFmtId="0" fontId="0" fillId="0" borderId="11" xfId="0" applyFill="1" applyBorder="1" applyAlignment="1">
      <alignment horizontal="right"/>
    </xf>
    <xf numFmtId="0" fontId="6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4" fontId="3" fillId="3" borderId="0" xfId="0" applyNumberFormat="1" applyFont="1" applyFill="1" applyAlignment="1"/>
    <xf numFmtId="0" fontId="5" fillId="3" borderId="0" xfId="0" applyFont="1" applyFill="1" applyAlignment="1"/>
    <xf numFmtId="0" fontId="6" fillId="5" borderId="13" xfId="0" applyFont="1" applyFill="1" applyBorder="1" applyAlignment="1" applyProtection="1">
      <protection locked="0"/>
    </xf>
    <xf numFmtId="0" fontId="0" fillId="5" borderId="13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49" fontId="0" fillId="2" borderId="0" xfId="0" applyNumberFormat="1" applyFill="1" applyAlignment="1" applyProtection="1">
      <protection locked="0"/>
    </xf>
    <xf numFmtId="0" fontId="0" fillId="0" borderId="0" xfId="0" applyNumberFormat="1" applyAlignment="1" applyProtection="1">
      <alignment vertical="top" wrapText="1"/>
      <protection locked="0"/>
    </xf>
    <xf numFmtId="0" fontId="0" fillId="0" borderId="17" xfId="0" applyNumberFormat="1" applyBorder="1" applyAlignment="1" applyProtection="1">
      <alignment vertical="top" wrapText="1"/>
      <protection locked="0"/>
    </xf>
    <xf numFmtId="0" fontId="0" fillId="0" borderId="16" xfId="0" applyNumberFormat="1" applyBorder="1" applyAlignment="1" applyProtection="1">
      <alignment vertical="top" wrapText="1"/>
      <protection locked="0"/>
    </xf>
    <xf numFmtId="0" fontId="0" fillId="0" borderId="18" xfId="0" applyNumberFormat="1" applyBorder="1" applyAlignment="1" applyProtection="1">
      <alignment vertical="top" wrapText="1"/>
      <protection locked="0"/>
    </xf>
    <xf numFmtId="0" fontId="0" fillId="0" borderId="13" xfId="0" applyNumberFormat="1" applyBorder="1" applyAlignment="1" applyProtection="1">
      <alignment vertical="top" wrapText="1"/>
      <protection locked="0"/>
    </xf>
    <xf numFmtId="0" fontId="0" fillId="0" borderId="19" xfId="0" applyNumberFormat="1" applyBorder="1" applyAlignment="1" applyProtection="1">
      <alignment vertical="top" wrapText="1"/>
      <protection locked="0"/>
    </xf>
    <xf numFmtId="49" fontId="0" fillId="2" borderId="16" xfId="0" applyNumberFormat="1" applyFill="1" applyBorder="1" applyAlignment="1" applyProtection="1">
      <alignment vertical="top" wrapText="1"/>
      <protection locked="0"/>
    </xf>
    <xf numFmtId="49" fontId="0" fillId="0" borderId="0" xfId="0" applyNumberFormat="1" applyAlignment="1" applyProtection="1">
      <alignment vertical="top"/>
      <protection locked="0"/>
    </xf>
    <xf numFmtId="49" fontId="0" fillId="0" borderId="17" xfId="0" applyNumberFormat="1" applyBorder="1" applyAlignment="1" applyProtection="1">
      <alignment vertical="top"/>
      <protection locked="0"/>
    </xf>
    <xf numFmtId="49" fontId="0" fillId="0" borderId="16" xfId="0" applyNumberFormat="1" applyBorder="1" applyAlignment="1" applyProtection="1">
      <alignment vertical="top"/>
      <protection locked="0"/>
    </xf>
    <xf numFmtId="49" fontId="0" fillId="0" borderId="18" xfId="0" applyNumberFormat="1" applyBorder="1" applyAlignment="1" applyProtection="1">
      <alignment vertical="top"/>
      <protection locked="0"/>
    </xf>
    <xf numFmtId="49" fontId="0" fillId="0" borderId="13" xfId="0" applyNumberFormat="1" applyBorder="1" applyAlignment="1" applyProtection="1">
      <alignment vertical="top"/>
      <protection locked="0"/>
    </xf>
    <xf numFmtId="49" fontId="0" fillId="0" borderId="19" xfId="0" applyNumberFormat="1" applyBorder="1" applyAlignment="1" applyProtection="1">
      <alignment vertical="top"/>
      <protection locked="0"/>
    </xf>
    <xf numFmtId="0" fontId="0" fillId="3" borderId="21" xfId="0" applyFill="1" applyBorder="1" applyAlignment="1" applyProtection="1">
      <protection locked="0"/>
    </xf>
    <xf numFmtId="49" fontId="2" fillId="2" borderId="16" xfId="0" applyNumberFormat="1" applyFont="1" applyFill="1" applyBorder="1" applyAlignment="1" applyProtection="1">
      <alignment vertical="top"/>
      <protection locked="0"/>
    </xf>
    <xf numFmtId="49" fontId="0" fillId="2" borderId="0" xfId="0" applyNumberFormat="1" applyFill="1" applyBorder="1" applyAlignment="1" applyProtection="1">
      <alignment vertical="top"/>
      <protection locked="0"/>
    </xf>
    <xf numFmtId="49" fontId="0" fillId="2" borderId="17" xfId="0" applyNumberFormat="1" applyFill="1" applyBorder="1" applyAlignment="1" applyProtection="1">
      <alignment vertical="top"/>
      <protection locked="0"/>
    </xf>
    <xf numFmtId="49" fontId="0" fillId="2" borderId="16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49" fontId="6" fillId="2" borderId="0" xfId="0" applyNumberFormat="1" applyFont="1" applyFill="1" applyBorder="1" applyAlignment="1" applyProtection="1">
      <protection locked="0"/>
    </xf>
    <xf numFmtId="14" fontId="6" fillId="2" borderId="0" xfId="0" applyNumberFormat="1" applyFont="1" applyFill="1" applyBorder="1" applyProtection="1">
      <protection locked="0"/>
    </xf>
    <xf numFmtId="0" fontId="8" fillId="0" borderId="0" xfId="0" applyFont="1"/>
    <xf numFmtId="0" fontId="6" fillId="2" borderId="16" xfId="0" applyNumberFormat="1" applyFont="1" applyFill="1" applyBorder="1" applyAlignment="1" applyProtection="1">
      <alignment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</xdr:row>
          <xdr:rowOff>85725</xdr:rowOff>
        </xdr:from>
        <xdr:to>
          <xdr:col>0</xdr:col>
          <xdr:colOff>438150</xdr:colOff>
          <xdr:row>10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10</xdr:row>
          <xdr:rowOff>85725</xdr:rowOff>
        </xdr:from>
        <xdr:to>
          <xdr:col>0</xdr:col>
          <xdr:colOff>933450</xdr:colOff>
          <xdr:row>10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AKK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10</xdr:row>
          <xdr:rowOff>85725</xdr:rowOff>
        </xdr:from>
        <xdr:to>
          <xdr:col>2</xdr:col>
          <xdr:colOff>190500</xdr:colOff>
          <xdr:row>10</xdr:row>
          <xdr:rowOff>304800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 GLP/AKK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10</xdr:row>
          <xdr:rowOff>76200</xdr:rowOff>
        </xdr:from>
        <xdr:to>
          <xdr:col>4</xdr:col>
          <xdr:colOff>609600</xdr:colOff>
          <xdr:row>10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vertraulich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10</xdr:row>
          <xdr:rowOff>76200</xdr:rowOff>
        </xdr:from>
        <xdr:to>
          <xdr:col>7</xdr:col>
          <xdr:colOff>47625</xdr:colOff>
          <xdr:row>10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nicht vertraulich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V55"/>
  <sheetViews>
    <sheetView tabSelected="1" zoomScaleNormal="100" workbookViewId="0">
      <selection activeCell="G6" sqref="G6:I6"/>
    </sheetView>
  </sheetViews>
  <sheetFormatPr baseColWidth="10" defaultRowHeight="12.75" x14ac:dyDescent="0.2"/>
  <cols>
    <col min="1" max="1" width="18.5703125" customWidth="1"/>
    <col min="2" max="2" width="11.28515625" customWidth="1"/>
    <col min="3" max="3" width="10.5703125" customWidth="1"/>
    <col min="4" max="4" width="11.140625" customWidth="1"/>
    <col min="5" max="5" width="9.85546875" customWidth="1"/>
    <col min="6" max="6" width="8.42578125" customWidth="1"/>
    <col min="7" max="7" width="10.140625" customWidth="1"/>
    <col min="8" max="8" width="8.42578125" customWidth="1"/>
    <col min="9" max="9" width="8.85546875" customWidth="1"/>
    <col min="10" max="10" width="16.42578125" customWidth="1"/>
    <col min="11" max="15" width="16.42578125" hidden="1" customWidth="1"/>
    <col min="16" max="16" width="16.42578125" customWidth="1"/>
  </cols>
  <sheetData>
    <row r="1" spans="1:22" ht="18.75" thickBot="1" x14ac:dyDescent="0.3">
      <c r="A1" s="46" t="s">
        <v>22</v>
      </c>
      <c r="B1" s="20"/>
      <c r="C1" s="8"/>
    </row>
    <row r="2" spans="1:22" ht="18" x14ac:dyDescent="0.25">
      <c r="A2" s="47"/>
      <c r="B2" s="8"/>
      <c r="C2" s="8"/>
    </row>
    <row r="3" spans="1:22" ht="14.25" customHeight="1" x14ac:dyDescent="0.2">
      <c r="A3" s="44"/>
      <c r="B3" t="s">
        <v>46</v>
      </c>
    </row>
    <row r="4" spans="1:22" ht="15.75" customHeight="1" thickBot="1" x14ac:dyDescent="0.25">
      <c r="A4" s="7"/>
      <c r="B4" t="s">
        <v>47</v>
      </c>
    </row>
    <row r="5" spans="1:22" ht="13.5" thickBot="1" x14ac:dyDescent="0.25">
      <c r="K5" s="12" t="s">
        <v>0</v>
      </c>
      <c r="L5" s="12">
        <v>2018</v>
      </c>
      <c r="M5" s="13">
        <v>2019</v>
      </c>
      <c r="N5" s="12">
        <v>2020</v>
      </c>
      <c r="O5" s="12">
        <v>2021</v>
      </c>
    </row>
    <row r="6" spans="1:22" ht="16.5" customHeight="1" x14ac:dyDescent="0.2">
      <c r="A6" s="22" t="s">
        <v>32</v>
      </c>
      <c r="B6" s="68" t="s">
        <v>24</v>
      </c>
      <c r="C6" s="23"/>
      <c r="D6" s="58" t="s">
        <v>31</v>
      </c>
      <c r="E6" s="82" t="s">
        <v>33</v>
      </c>
      <c r="F6" s="82"/>
      <c r="G6" s="80" t="s">
        <v>37</v>
      </c>
      <c r="H6" s="80"/>
      <c r="I6" s="81"/>
      <c r="K6" s="4" t="s">
        <v>1</v>
      </c>
      <c r="L6" s="71">
        <v>72.849999999999994</v>
      </c>
      <c r="M6" s="71">
        <v>73.709999999999994</v>
      </c>
      <c r="N6" s="71">
        <v>75.180000000000007</v>
      </c>
      <c r="O6" s="71">
        <v>76.69</v>
      </c>
    </row>
    <row r="7" spans="1:22" ht="17.25" customHeight="1" x14ac:dyDescent="0.2">
      <c r="A7" s="24" t="s">
        <v>48</v>
      </c>
      <c r="B7" s="63">
        <v>0.9</v>
      </c>
      <c r="C7" s="15"/>
      <c r="D7" s="90" t="s">
        <v>28</v>
      </c>
      <c r="E7" s="91"/>
      <c r="F7" s="114" t="s">
        <v>65</v>
      </c>
      <c r="G7" s="92"/>
      <c r="H7" s="92"/>
      <c r="I7" s="25"/>
      <c r="K7" s="4" t="s">
        <v>2</v>
      </c>
      <c r="L7" s="71">
        <v>58.16</v>
      </c>
      <c r="M7" s="71">
        <v>58.84</v>
      </c>
      <c r="N7" s="71">
        <v>60.03</v>
      </c>
      <c r="O7" s="71">
        <v>61.23</v>
      </c>
    </row>
    <row r="8" spans="1:22" ht="18" customHeight="1" x14ac:dyDescent="0.2">
      <c r="A8" s="24" t="s">
        <v>42</v>
      </c>
      <c r="B8" s="115" t="s">
        <v>66</v>
      </c>
      <c r="C8" s="45" t="s">
        <v>43</v>
      </c>
      <c r="D8" s="115" t="s">
        <v>67</v>
      </c>
      <c r="E8" s="9"/>
      <c r="F8" s="9"/>
      <c r="G8" s="9"/>
      <c r="H8" s="9"/>
      <c r="I8" s="25"/>
      <c r="K8" s="4" t="s">
        <v>3</v>
      </c>
      <c r="L8" s="71">
        <v>47.51</v>
      </c>
      <c r="M8" s="71">
        <v>48.07</v>
      </c>
      <c r="N8" s="71">
        <v>49.03</v>
      </c>
      <c r="O8" s="71">
        <v>50</v>
      </c>
    </row>
    <row r="9" spans="1:22" ht="17.25" customHeight="1" x14ac:dyDescent="0.2">
      <c r="A9" s="24" t="s">
        <v>29</v>
      </c>
      <c r="B9" s="116" t="s">
        <v>68</v>
      </c>
      <c r="C9" s="64"/>
      <c r="D9" s="64"/>
      <c r="E9" s="64"/>
      <c r="F9" s="64"/>
      <c r="G9" s="9"/>
      <c r="H9" s="9"/>
      <c r="I9" s="25"/>
      <c r="K9" s="4" t="s">
        <v>4</v>
      </c>
      <c r="L9" s="71">
        <v>55.58</v>
      </c>
      <c r="M9" s="71">
        <v>56.24</v>
      </c>
      <c r="N9" s="71">
        <v>57.36</v>
      </c>
      <c r="O9" s="71">
        <v>58.51</v>
      </c>
    </row>
    <row r="10" spans="1:22" ht="16.5" customHeight="1" x14ac:dyDescent="0.2">
      <c r="A10" s="26" t="s">
        <v>30</v>
      </c>
      <c r="B10" s="87" t="s">
        <v>56</v>
      </c>
      <c r="C10" s="88"/>
      <c r="D10" s="88"/>
      <c r="E10" s="88"/>
      <c r="F10" s="89"/>
      <c r="G10" s="18"/>
      <c r="H10" s="18"/>
      <c r="I10" s="27"/>
      <c r="K10" s="4" t="s">
        <v>5</v>
      </c>
      <c r="L10" s="71">
        <v>47.54</v>
      </c>
      <c r="M10" s="71">
        <v>48.1</v>
      </c>
      <c r="N10" s="71">
        <v>49.06</v>
      </c>
      <c r="O10" s="71">
        <v>50.03</v>
      </c>
      <c r="P10" s="53"/>
    </row>
    <row r="11" spans="1:22" ht="27.75" customHeight="1" x14ac:dyDescent="0.2">
      <c r="A11" s="106"/>
      <c r="B11" s="106"/>
      <c r="C11" s="106"/>
      <c r="D11" s="106"/>
      <c r="E11" s="106"/>
      <c r="F11" s="106"/>
      <c r="G11" s="106"/>
      <c r="H11" s="106"/>
      <c r="I11" s="106"/>
      <c r="K11" s="4" t="s">
        <v>6</v>
      </c>
      <c r="L11" s="71">
        <v>40.71</v>
      </c>
      <c r="M11" s="71">
        <v>41.19</v>
      </c>
      <c r="N11" s="71">
        <v>42.02</v>
      </c>
      <c r="O11" s="71">
        <v>42.87</v>
      </c>
      <c r="S11" s="49"/>
      <c r="T11" s="49"/>
      <c r="U11" s="49"/>
    </row>
    <row r="12" spans="1:22" ht="18" customHeight="1" x14ac:dyDescent="0.2">
      <c r="A12" s="54" t="s">
        <v>51</v>
      </c>
      <c r="B12" s="55"/>
      <c r="C12" s="55"/>
      <c r="D12" s="55"/>
      <c r="E12" s="16"/>
      <c r="F12" s="16"/>
      <c r="G12" s="16"/>
      <c r="H12" s="16"/>
      <c r="I12" s="17"/>
      <c r="K12" s="4" t="s">
        <v>7</v>
      </c>
      <c r="L12" s="71">
        <v>38.42</v>
      </c>
      <c r="M12" s="71">
        <v>38.869999999999997</v>
      </c>
      <c r="N12" s="71">
        <v>39.659999999999997</v>
      </c>
      <c r="O12" s="71">
        <v>40.450000000000003</v>
      </c>
      <c r="S12" s="49"/>
      <c r="T12" s="49"/>
      <c r="U12" s="49"/>
      <c r="V12" s="49"/>
    </row>
    <row r="13" spans="1:22" ht="16.5" customHeight="1" x14ac:dyDescent="0.2">
      <c r="A13" s="117" t="s">
        <v>68</v>
      </c>
      <c r="B13" s="93"/>
      <c r="C13" s="93"/>
      <c r="D13" s="93"/>
      <c r="E13" s="93"/>
      <c r="F13" s="93"/>
      <c r="G13" s="93"/>
      <c r="H13" s="93"/>
      <c r="I13" s="94"/>
      <c r="K13" s="4" t="s">
        <v>8</v>
      </c>
      <c r="L13" s="71">
        <v>35.85</v>
      </c>
      <c r="M13" s="71">
        <v>36.270000000000003</v>
      </c>
      <c r="N13" s="71">
        <v>36.979999999999997</v>
      </c>
      <c r="O13" s="71">
        <v>37.72</v>
      </c>
    </row>
    <row r="14" spans="1:22" x14ac:dyDescent="0.2">
      <c r="A14" s="95"/>
      <c r="B14" s="93"/>
      <c r="C14" s="93"/>
      <c r="D14" s="93"/>
      <c r="E14" s="93"/>
      <c r="F14" s="93"/>
      <c r="G14" s="93"/>
      <c r="H14" s="93"/>
      <c r="I14" s="94"/>
      <c r="K14" s="4" t="s">
        <v>9</v>
      </c>
      <c r="L14" s="71">
        <v>30.01</v>
      </c>
      <c r="M14" s="71">
        <v>30.37</v>
      </c>
      <c r="N14" s="71">
        <v>30.97</v>
      </c>
      <c r="O14" s="71">
        <v>31.6</v>
      </c>
    </row>
    <row r="15" spans="1:22" x14ac:dyDescent="0.2">
      <c r="A15" s="95"/>
      <c r="B15" s="93"/>
      <c r="C15" s="93"/>
      <c r="D15" s="93"/>
      <c r="E15" s="93"/>
      <c r="F15" s="93"/>
      <c r="G15" s="93"/>
      <c r="H15" s="93"/>
      <c r="I15" s="94"/>
      <c r="K15" s="4" t="s">
        <v>10</v>
      </c>
      <c r="L15" s="71">
        <v>26.78</v>
      </c>
      <c r="M15" s="71">
        <v>27.1</v>
      </c>
      <c r="N15" s="71">
        <v>27.65</v>
      </c>
      <c r="O15" s="71">
        <v>28.21</v>
      </c>
    </row>
    <row r="16" spans="1:22" x14ac:dyDescent="0.2">
      <c r="A16" s="96"/>
      <c r="B16" s="97"/>
      <c r="C16" s="97"/>
      <c r="D16" s="97"/>
      <c r="E16" s="97"/>
      <c r="F16" s="97"/>
      <c r="G16" s="97"/>
      <c r="H16" s="97"/>
      <c r="I16" s="98"/>
      <c r="K16" s="4" t="s">
        <v>11</v>
      </c>
      <c r="L16" s="71">
        <v>25.81</v>
      </c>
      <c r="M16" s="71">
        <v>26.11</v>
      </c>
      <c r="N16" s="71">
        <v>26.64</v>
      </c>
      <c r="O16" s="71">
        <v>27.17</v>
      </c>
    </row>
    <row r="17" spans="1:15" x14ac:dyDescent="0.2">
      <c r="A17" s="9"/>
      <c r="B17" s="9"/>
      <c r="C17" s="9"/>
      <c r="D17" s="9"/>
      <c r="E17" s="9"/>
      <c r="F17" s="9"/>
      <c r="G17" s="9"/>
      <c r="H17" s="9"/>
      <c r="I17" s="9"/>
      <c r="K17" s="4" t="s">
        <v>12</v>
      </c>
      <c r="L17" s="71">
        <v>24.18</v>
      </c>
      <c r="M17" s="71">
        <v>24.46</v>
      </c>
      <c r="N17" s="71">
        <v>24.96</v>
      </c>
      <c r="O17" s="71">
        <v>25.46</v>
      </c>
    </row>
    <row r="18" spans="1:15" x14ac:dyDescent="0.2">
      <c r="A18" s="50" t="s">
        <v>49</v>
      </c>
      <c r="B18" s="51"/>
      <c r="C18" s="52"/>
      <c r="D18" s="49"/>
      <c r="E18" s="50" t="s">
        <v>50</v>
      </c>
      <c r="F18" s="51"/>
      <c r="G18" s="51"/>
      <c r="H18" s="16"/>
      <c r="I18" s="17"/>
      <c r="K18" s="4" t="s">
        <v>13</v>
      </c>
      <c r="L18" s="71">
        <v>23.52</v>
      </c>
      <c r="M18" s="71">
        <v>23.79</v>
      </c>
      <c r="N18" s="71">
        <v>24.27</v>
      </c>
      <c r="O18" s="71">
        <v>24.75</v>
      </c>
    </row>
    <row r="19" spans="1:15" x14ac:dyDescent="0.2">
      <c r="A19" s="99"/>
      <c r="B19" s="100"/>
      <c r="C19" s="101"/>
      <c r="D19" s="9"/>
      <c r="E19" s="107"/>
      <c r="F19" s="108"/>
      <c r="G19" s="108"/>
      <c r="H19" s="108"/>
      <c r="I19" s="109"/>
      <c r="K19" s="4" t="s">
        <v>14</v>
      </c>
      <c r="L19" s="71">
        <v>23.65</v>
      </c>
      <c r="M19" s="71">
        <v>23.92</v>
      </c>
      <c r="N19" s="71">
        <v>24.4</v>
      </c>
      <c r="O19" s="71">
        <v>24.9</v>
      </c>
    </row>
    <row r="20" spans="1:15" x14ac:dyDescent="0.2">
      <c r="A20" s="102"/>
      <c r="B20" s="100"/>
      <c r="C20" s="101"/>
      <c r="D20" s="9"/>
      <c r="E20" s="110"/>
      <c r="F20" s="108"/>
      <c r="G20" s="108"/>
      <c r="H20" s="108"/>
      <c r="I20" s="109"/>
      <c r="K20" s="4" t="s">
        <v>15</v>
      </c>
      <c r="L20" s="71">
        <v>16.25</v>
      </c>
      <c r="M20" s="71">
        <v>16.440000000000001</v>
      </c>
      <c r="N20" s="71">
        <v>16.77</v>
      </c>
      <c r="O20" s="71">
        <v>17.11</v>
      </c>
    </row>
    <row r="21" spans="1:15" x14ac:dyDescent="0.2">
      <c r="A21" s="102"/>
      <c r="B21" s="100"/>
      <c r="C21" s="101"/>
      <c r="D21" s="9"/>
      <c r="E21" s="110"/>
      <c r="F21" s="108"/>
      <c r="G21" s="108"/>
      <c r="H21" s="108"/>
      <c r="I21" s="109"/>
      <c r="K21" s="4"/>
      <c r="L21" s="71"/>
      <c r="M21" s="71"/>
      <c r="N21" s="71"/>
      <c r="O21" s="71"/>
    </row>
    <row r="22" spans="1:15" ht="15.75" customHeight="1" x14ac:dyDescent="0.2">
      <c r="A22" s="103"/>
      <c r="B22" s="104"/>
      <c r="C22" s="105"/>
      <c r="D22" s="21"/>
      <c r="E22" s="62" t="s">
        <v>52</v>
      </c>
      <c r="F22" s="111"/>
      <c r="G22" s="112"/>
      <c r="H22" s="112"/>
      <c r="I22" s="113"/>
      <c r="K22" s="4"/>
      <c r="L22" s="71"/>
      <c r="M22" s="71"/>
      <c r="N22" s="71"/>
      <c r="O22" s="71"/>
    </row>
    <row r="23" spans="1:15" ht="13.5" thickBot="1" x14ac:dyDescent="0.25">
      <c r="A23" s="43"/>
      <c r="B23" s="43"/>
      <c r="C23" s="43"/>
      <c r="D23" s="43"/>
      <c r="E23" s="43"/>
      <c r="F23" s="43"/>
      <c r="G23" s="43"/>
      <c r="H23" s="43"/>
      <c r="I23" s="43"/>
      <c r="K23" s="11"/>
      <c r="L23" s="72"/>
      <c r="M23" s="72"/>
      <c r="N23" s="72"/>
      <c r="O23" s="72"/>
    </row>
    <row r="24" spans="1:15" x14ac:dyDescent="0.2">
      <c r="A24" s="83" t="s">
        <v>64</v>
      </c>
      <c r="B24" s="84"/>
      <c r="C24" s="84"/>
      <c r="D24" s="84"/>
      <c r="E24" s="84"/>
      <c r="F24" s="84"/>
      <c r="G24" s="84"/>
      <c r="H24" s="84"/>
      <c r="I24" s="84"/>
      <c r="K24" s="9"/>
      <c r="L24" s="10"/>
      <c r="M24" s="10"/>
      <c r="N24" s="10"/>
      <c r="O24" s="10"/>
    </row>
    <row r="25" spans="1:15" ht="11.25" customHeight="1" thickBot="1" x14ac:dyDescent="0.25">
      <c r="A25" s="34"/>
      <c r="B25" s="34"/>
      <c r="C25" s="34"/>
      <c r="D25" s="34"/>
      <c r="E25" s="34"/>
      <c r="F25" s="34"/>
      <c r="G25" s="34"/>
      <c r="H25" s="34"/>
      <c r="I25" s="34"/>
      <c r="L25" s="31"/>
      <c r="M25" s="8"/>
      <c r="N25" s="8"/>
      <c r="O25" s="8"/>
    </row>
    <row r="26" spans="1:15" ht="24.75" customHeight="1" thickBot="1" x14ac:dyDescent="0.25">
      <c r="A26" s="34"/>
      <c r="C26" s="48">
        <v>2018</v>
      </c>
      <c r="D26" s="8"/>
      <c r="E26" s="77">
        <v>2019</v>
      </c>
      <c r="F26" s="57"/>
      <c r="G26" s="48">
        <v>2020</v>
      </c>
      <c r="H26" s="57"/>
      <c r="I26" s="48">
        <v>2021</v>
      </c>
    </row>
    <row r="27" spans="1:15" ht="23.25" customHeight="1" thickBot="1" x14ac:dyDescent="0.25">
      <c r="A27" s="34"/>
      <c r="B27" s="42" t="s">
        <v>54</v>
      </c>
      <c r="C27" s="35"/>
      <c r="D27" s="42" t="s">
        <v>61</v>
      </c>
      <c r="E27" s="35"/>
      <c r="F27" s="42" t="s">
        <v>62</v>
      </c>
      <c r="G27" s="35"/>
      <c r="H27" s="42" t="s">
        <v>63</v>
      </c>
      <c r="I27" s="35"/>
      <c r="K27" s="75" t="s">
        <v>56</v>
      </c>
      <c r="L27" s="28"/>
      <c r="M27" s="2"/>
      <c r="O27" s="1" t="s">
        <v>24</v>
      </c>
    </row>
    <row r="28" spans="1:15" ht="21.75" customHeight="1" thickBot="1" x14ac:dyDescent="0.25">
      <c r="A28" s="73" t="s">
        <v>2</v>
      </c>
      <c r="B28" s="65">
        <v>157.9</v>
      </c>
      <c r="C28" s="37">
        <f t="shared" ref="C28:C33" si="0">VLOOKUP(A28,$K$6:$O$23,2,FALSE)*B28</f>
        <v>9183.4639999999999</v>
      </c>
      <c r="D28" s="66">
        <v>0</v>
      </c>
      <c r="E28" s="37">
        <f t="shared" ref="E28:E33" si="1">VLOOKUP(A28,$K$6:$O$23,3,FALSE)*D28</f>
        <v>0</v>
      </c>
      <c r="F28" s="65">
        <v>0</v>
      </c>
      <c r="G28" s="37">
        <f t="shared" ref="G28:G33" si="2">VLOOKUP(A28,$K$6:$O$23,4,FALSE)*F28</f>
        <v>0</v>
      </c>
      <c r="H28" s="67">
        <v>0</v>
      </c>
      <c r="I28" s="37">
        <f t="shared" ref="I28:I33" si="3">VLOOKUP(A28,$K$6:$O$23,5,FALSE)*H28</f>
        <v>0</v>
      </c>
      <c r="K28" s="76" t="s">
        <v>57</v>
      </c>
      <c r="L28" s="8"/>
      <c r="M28" s="3"/>
      <c r="O28" s="4" t="s">
        <v>23</v>
      </c>
    </row>
    <row r="29" spans="1:15" ht="21.75" customHeight="1" thickBot="1" x14ac:dyDescent="0.25">
      <c r="A29" s="60" t="s">
        <v>6</v>
      </c>
      <c r="B29" s="65">
        <v>0</v>
      </c>
      <c r="C29" s="37">
        <f t="shared" si="0"/>
        <v>0</v>
      </c>
      <c r="D29" s="66">
        <v>0</v>
      </c>
      <c r="E29" s="37">
        <f t="shared" si="1"/>
        <v>0</v>
      </c>
      <c r="F29" s="65">
        <v>0</v>
      </c>
      <c r="G29" s="37">
        <f t="shared" si="2"/>
        <v>0</v>
      </c>
      <c r="H29" s="67">
        <v>0</v>
      </c>
      <c r="I29" s="37">
        <f t="shared" si="3"/>
        <v>0</v>
      </c>
      <c r="K29" s="76" t="s">
        <v>58</v>
      </c>
      <c r="L29" s="8"/>
      <c r="M29" s="3"/>
      <c r="O29" s="4" t="s">
        <v>25</v>
      </c>
    </row>
    <row r="30" spans="1:15" ht="21.75" customHeight="1" thickBot="1" x14ac:dyDescent="0.25">
      <c r="A30" s="59" t="s">
        <v>7</v>
      </c>
      <c r="B30" s="65">
        <v>0</v>
      </c>
      <c r="C30" s="37">
        <f t="shared" si="0"/>
        <v>0</v>
      </c>
      <c r="D30" s="66">
        <v>0</v>
      </c>
      <c r="E30" s="37">
        <f t="shared" si="1"/>
        <v>0</v>
      </c>
      <c r="F30" s="65">
        <v>0</v>
      </c>
      <c r="G30" s="37">
        <f t="shared" si="2"/>
        <v>0</v>
      </c>
      <c r="H30" s="67">
        <v>0</v>
      </c>
      <c r="I30" s="37">
        <f t="shared" si="3"/>
        <v>0</v>
      </c>
      <c r="K30" s="76" t="s">
        <v>59</v>
      </c>
      <c r="L30" s="8"/>
      <c r="M30" s="3"/>
      <c r="O30" s="6" t="s">
        <v>26</v>
      </c>
    </row>
    <row r="31" spans="1:15" ht="21.75" customHeight="1" thickBot="1" x14ac:dyDescent="0.25">
      <c r="A31" s="59" t="s">
        <v>8</v>
      </c>
      <c r="B31" s="65">
        <v>0</v>
      </c>
      <c r="C31" s="37">
        <f t="shared" si="0"/>
        <v>0</v>
      </c>
      <c r="D31" s="66">
        <v>0</v>
      </c>
      <c r="E31" s="37">
        <f t="shared" si="1"/>
        <v>0</v>
      </c>
      <c r="F31" s="65">
        <v>0</v>
      </c>
      <c r="G31" s="37">
        <f t="shared" si="2"/>
        <v>0</v>
      </c>
      <c r="H31" s="67">
        <v>0</v>
      </c>
      <c r="I31" s="37">
        <f t="shared" si="3"/>
        <v>0</v>
      </c>
      <c r="K31" s="79" t="s">
        <v>60</v>
      </c>
      <c r="L31" s="20"/>
      <c r="M31" s="5"/>
      <c r="O31" s="8"/>
    </row>
    <row r="32" spans="1:15" ht="21.75" customHeight="1" thickBot="1" x14ac:dyDescent="0.25">
      <c r="A32" s="59" t="s">
        <v>9</v>
      </c>
      <c r="B32" s="65">
        <v>0</v>
      </c>
      <c r="C32" s="37">
        <f t="shared" si="0"/>
        <v>0</v>
      </c>
      <c r="D32" s="66">
        <v>0</v>
      </c>
      <c r="E32" s="37">
        <f t="shared" si="1"/>
        <v>0</v>
      </c>
      <c r="F32" s="65">
        <v>0</v>
      </c>
      <c r="G32" s="37">
        <f t="shared" si="2"/>
        <v>0</v>
      </c>
      <c r="H32" s="67">
        <v>0</v>
      </c>
      <c r="I32" s="37">
        <f t="shared" si="3"/>
        <v>0</v>
      </c>
      <c r="K32" s="78"/>
      <c r="L32" s="8"/>
      <c r="M32" s="8"/>
      <c r="O32" s="8"/>
    </row>
    <row r="33" spans="1:16" ht="21.75" customHeight="1" thickBot="1" x14ac:dyDescent="0.25">
      <c r="A33" s="59" t="s">
        <v>10</v>
      </c>
      <c r="B33" s="65">
        <v>0</v>
      </c>
      <c r="C33" s="37">
        <f t="shared" si="0"/>
        <v>0</v>
      </c>
      <c r="D33" s="66">
        <v>0</v>
      </c>
      <c r="E33" s="37">
        <f t="shared" si="1"/>
        <v>0</v>
      </c>
      <c r="F33" s="65">
        <v>0</v>
      </c>
      <c r="G33" s="37">
        <f t="shared" si="2"/>
        <v>0</v>
      </c>
      <c r="H33" s="67">
        <v>0</v>
      </c>
      <c r="I33" s="37">
        <f t="shared" si="3"/>
        <v>0</v>
      </c>
      <c r="K33" s="8"/>
      <c r="L33" s="8"/>
      <c r="M33" s="8"/>
      <c r="O33" s="8"/>
    </row>
    <row r="34" spans="1:16" ht="21.75" customHeight="1" x14ac:dyDescent="0.2">
      <c r="A34" s="38" t="s">
        <v>45</v>
      </c>
      <c r="B34" s="36"/>
      <c r="C34" s="37">
        <f>SUM(C28:C33)</f>
        <v>9183.4639999999999</v>
      </c>
      <c r="D34" s="37"/>
      <c r="E34" s="37">
        <f>SUM(E28:E33)</f>
        <v>0</v>
      </c>
      <c r="F34" s="37"/>
      <c r="G34" s="37">
        <f>SUM(G28:G33)</f>
        <v>0</v>
      </c>
      <c r="H34" s="37"/>
      <c r="I34" s="37">
        <f>SUM(I28:I33)</f>
        <v>0</v>
      </c>
      <c r="K34" s="8"/>
      <c r="L34" s="8"/>
      <c r="M34" s="8"/>
      <c r="O34" s="8"/>
    </row>
    <row r="35" spans="1:16" ht="16.5" customHeight="1" x14ac:dyDescent="0.2">
      <c r="A35" s="36" t="s">
        <v>41</v>
      </c>
      <c r="B35" s="36"/>
      <c r="C35" s="37">
        <f>IF(D6="Industrie",C34*$N$41/100,C34*$N$40/100)</f>
        <v>9868.5504143999988</v>
      </c>
      <c r="D35" s="37"/>
      <c r="E35" s="37">
        <f>IF(D6="Industrie",E34*$N$41/100,E34*$N$40/100)</f>
        <v>0</v>
      </c>
      <c r="F35" s="37"/>
      <c r="G35" s="37">
        <f>IF($D$6="Industrie",G34*$N$41/100,G34*$N$40/100)</f>
        <v>0</v>
      </c>
      <c r="H35" s="37"/>
      <c r="I35" s="37">
        <f>IF($D$6="Industrie",I34*$N$41/100,I34*$N$40/100)</f>
        <v>0</v>
      </c>
      <c r="J35" s="32"/>
      <c r="K35" s="8"/>
      <c r="L35" s="8"/>
      <c r="M35" s="8"/>
      <c r="N35" s="33"/>
      <c r="O35" s="33"/>
      <c r="P35" s="33"/>
    </row>
    <row r="36" spans="1:16" ht="17.25" customHeight="1" x14ac:dyDescent="0.2">
      <c r="A36" s="36" t="s">
        <v>17</v>
      </c>
      <c r="B36" s="36"/>
      <c r="C36" s="37">
        <f>SUM(C34+C35)</f>
        <v>19052.014414400001</v>
      </c>
      <c r="D36" s="34"/>
      <c r="E36" s="37">
        <f>SUM(E34:E35)</f>
        <v>0</v>
      </c>
      <c r="F36" s="39"/>
      <c r="G36" s="37">
        <f>SUM(G34:G35)</f>
        <v>0</v>
      </c>
      <c r="H36" s="39"/>
      <c r="I36" s="37">
        <f>SUM(I34:I35)</f>
        <v>0</v>
      </c>
    </row>
    <row r="37" spans="1:16" x14ac:dyDescent="0.2">
      <c r="A37" s="36"/>
      <c r="B37" s="36"/>
      <c r="C37" s="37"/>
      <c r="D37" s="34"/>
      <c r="E37" s="37"/>
      <c r="F37" s="39"/>
      <c r="G37" s="37"/>
      <c r="H37" s="39"/>
      <c r="I37" s="37"/>
    </row>
    <row r="38" spans="1:16" ht="21" customHeight="1" x14ac:dyDescent="0.2">
      <c r="A38" s="36" t="s">
        <v>18</v>
      </c>
      <c r="B38" s="36"/>
      <c r="C38" s="61"/>
      <c r="D38" s="34"/>
      <c r="E38" s="61"/>
      <c r="F38" s="39"/>
      <c r="G38" s="61"/>
      <c r="H38" s="39"/>
      <c r="I38" s="61"/>
    </row>
    <row r="39" spans="1:16" ht="12" customHeight="1" thickBot="1" x14ac:dyDescent="0.25">
      <c r="A39" s="36"/>
      <c r="B39" s="36"/>
      <c r="C39" s="37"/>
      <c r="D39" s="34"/>
      <c r="E39" s="37"/>
      <c r="F39" s="39"/>
      <c r="G39" s="37"/>
      <c r="H39" s="39"/>
      <c r="I39" s="37"/>
    </row>
    <row r="40" spans="1:16" ht="21" customHeight="1" x14ac:dyDescent="0.2">
      <c r="A40" s="36" t="s">
        <v>19</v>
      </c>
      <c r="B40" s="36"/>
      <c r="C40" s="61"/>
      <c r="D40" s="34"/>
      <c r="E40" s="61"/>
      <c r="F40" s="39"/>
      <c r="G40" s="61"/>
      <c r="H40" s="39"/>
      <c r="I40" s="61"/>
      <c r="K40" s="1" t="s">
        <v>34</v>
      </c>
      <c r="M40" s="29" t="s">
        <v>16</v>
      </c>
      <c r="N40" s="2">
        <v>101.8</v>
      </c>
    </row>
    <row r="41" spans="1:16" ht="12" customHeight="1" thickBot="1" x14ac:dyDescent="0.25">
      <c r="A41" s="36"/>
      <c r="B41" s="36"/>
      <c r="C41" s="37"/>
      <c r="D41" s="34"/>
      <c r="E41" s="37"/>
      <c r="F41" s="39"/>
      <c r="G41" s="37"/>
      <c r="H41" s="39"/>
      <c r="I41" s="37"/>
      <c r="K41" s="4" t="s">
        <v>35</v>
      </c>
      <c r="M41" s="30" t="s">
        <v>31</v>
      </c>
      <c r="N41" s="5">
        <v>107.46</v>
      </c>
    </row>
    <row r="42" spans="1:16" ht="21" customHeight="1" x14ac:dyDescent="0.2">
      <c r="A42" s="36" t="s">
        <v>27</v>
      </c>
      <c r="B42" s="36"/>
      <c r="C42" s="61"/>
      <c r="D42" s="34"/>
      <c r="E42" s="61"/>
      <c r="F42" s="39"/>
      <c r="G42" s="61"/>
      <c r="H42" s="39"/>
      <c r="I42" s="61"/>
      <c r="K42" s="4" t="s">
        <v>36</v>
      </c>
    </row>
    <row r="43" spans="1:16" s="19" customFormat="1" ht="12" customHeight="1" x14ac:dyDescent="0.2">
      <c r="A43" s="36"/>
      <c r="B43" s="36"/>
      <c r="C43" s="37"/>
      <c r="D43" s="34"/>
      <c r="E43" s="37"/>
      <c r="F43" s="39"/>
      <c r="G43" s="37"/>
      <c r="H43" s="39"/>
      <c r="I43" s="37"/>
      <c r="K43" s="14" t="s">
        <v>37</v>
      </c>
    </row>
    <row r="44" spans="1:16" ht="21" customHeight="1" x14ac:dyDescent="0.2">
      <c r="A44" s="36" t="s">
        <v>20</v>
      </c>
      <c r="B44" s="36"/>
      <c r="C44" s="61"/>
      <c r="D44" s="34"/>
      <c r="E44" s="61"/>
      <c r="F44" s="39"/>
      <c r="G44" s="61"/>
      <c r="H44" s="39"/>
      <c r="I44" s="61"/>
      <c r="K44" s="4" t="s">
        <v>38</v>
      </c>
    </row>
    <row r="45" spans="1:16" ht="12" customHeight="1" x14ac:dyDescent="0.2">
      <c r="A45" s="36"/>
      <c r="B45" s="36"/>
      <c r="C45" s="37"/>
      <c r="D45" s="34"/>
      <c r="E45" s="37"/>
      <c r="F45" s="39"/>
      <c r="G45" s="37"/>
      <c r="H45" s="39"/>
      <c r="I45" s="37"/>
      <c r="K45" s="4" t="s">
        <v>39</v>
      </c>
    </row>
    <row r="46" spans="1:16" ht="25.5" customHeight="1" thickBot="1" x14ac:dyDescent="0.25">
      <c r="A46" s="74" t="s">
        <v>55</v>
      </c>
      <c r="B46" s="36"/>
      <c r="C46" s="61"/>
      <c r="D46" s="34"/>
      <c r="E46" s="61"/>
      <c r="F46" s="39"/>
      <c r="G46" s="61"/>
      <c r="H46" s="39"/>
      <c r="I46" s="61"/>
      <c r="K46" s="6" t="s">
        <v>40</v>
      </c>
    </row>
    <row r="47" spans="1:16" ht="12" customHeight="1" x14ac:dyDescent="0.2">
      <c r="A47" s="34"/>
      <c r="B47" s="34"/>
      <c r="C47" s="37"/>
      <c r="D47" s="34"/>
      <c r="E47" s="37"/>
      <c r="F47" s="39"/>
      <c r="G47" s="37"/>
      <c r="H47" s="39"/>
      <c r="I47" s="37"/>
    </row>
    <row r="48" spans="1:16" ht="24" customHeight="1" x14ac:dyDescent="0.2">
      <c r="A48" s="69" t="s">
        <v>53</v>
      </c>
      <c r="B48" s="34"/>
      <c r="C48" s="70">
        <f>IF(D6="Industrie",(C36+C38+C40+C42+C44+C46)*0.05,0)</f>
        <v>952.60072072000003</v>
      </c>
      <c r="D48" s="34"/>
      <c r="E48" s="70">
        <f>IF(D6="Industrie",(E36+E38+E40+E42+E44+E46)*0.05,0)</f>
        <v>0</v>
      </c>
      <c r="F48" s="39"/>
      <c r="G48" s="70">
        <f>IF(D6="Industrie",(G36+G38+G40+G42+G44+G46)*0.05,0)</f>
        <v>0</v>
      </c>
      <c r="H48" s="39"/>
      <c r="I48" s="70">
        <f>IF(D6="Industrie",(I36+I38+I40+I42+I44+I46)*0.05,0)</f>
        <v>0</v>
      </c>
    </row>
    <row r="49" spans="1:15" ht="12" customHeight="1" x14ac:dyDescent="0.2">
      <c r="A49" s="34"/>
      <c r="B49" s="34"/>
      <c r="C49" s="37"/>
      <c r="D49" s="34"/>
      <c r="E49" s="37"/>
      <c r="F49" s="39"/>
      <c r="G49" s="37"/>
      <c r="H49" s="39"/>
      <c r="I49" s="37"/>
    </row>
    <row r="50" spans="1:15" ht="13.5" thickBot="1" x14ac:dyDescent="0.25">
      <c r="A50" s="34" t="s">
        <v>21</v>
      </c>
      <c r="B50" s="34"/>
      <c r="C50" s="40">
        <f>SUM(C36+C38+C40+C42+C44+C46+C48)</f>
        <v>20004.615135120002</v>
      </c>
      <c r="D50" s="41"/>
      <c r="E50" s="40">
        <f>SUM(E36+E38+E40+E42+E44+E46+E48)</f>
        <v>0</v>
      </c>
      <c r="F50" s="39"/>
      <c r="G50" s="40">
        <f>SUM(G36+G38+G40+G42+G44+G46+G48)</f>
        <v>0</v>
      </c>
      <c r="H50" s="39"/>
      <c r="I50" s="40">
        <f>SUM(I36+I38+I40+I42+I44+I46+I48)</f>
        <v>0</v>
      </c>
    </row>
    <row r="51" spans="1:15" x14ac:dyDescent="0.2">
      <c r="A51" s="34"/>
      <c r="B51" s="34"/>
      <c r="C51" s="36"/>
      <c r="D51" s="34"/>
      <c r="E51" s="36"/>
      <c r="F51" s="36"/>
      <c r="G51" s="36"/>
      <c r="H51" s="36"/>
      <c r="I51" s="36"/>
      <c r="K51" s="8"/>
      <c r="L51" s="8"/>
      <c r="M51" s="9"/>
      <c r="N51" s="8"/>
      <c r="O51" s="8"/>
    </row>
    <row r="52" spans="1:15" ht="9.75" customHeight="1" x14ac:dyDescent="0.2">
      <c r="A52" s="34"/>
      <c r="B52" s="34"/>
      <c r="C52" s="34"/>
      <c r="D52" s="34"/>
      <c r="E52" s="34"/>
      <c r="F52" s="34"/>
      <c r="G52" s="34"/>
      <c r="H52" s="34"/>
      <c r="I52" s="34"/>
      <c r="K52" s="8"/>
      <c r="L52" s="10"/>
      <c r="M52" s="10"/>
      <c r="N52" s="10"/>
      <c r="O52" s="10"/>
    </row>
    <row r="53" spans="1:15" ht="18" x14ac:dyDescent="0.25">
      <c r="A53" s="56" t="s">
        <v>44</v>
      </c>
      <c r="B53" s="56"/>
      <c r="C53" s="85">
        <f>SUM(C50:I50)</f>
        <v>20004.615135120002</v>
      </c>
      <c r="D53" s="86"/>
      <c r="E53" s="86"/>
      <c r="F53" s="34"/>
      <c r="G53" s="34"/>
      <c r="H53" s="34"/>
      <c r="I53" s="34"/>
      <c r="K53" s="8"/>
      <c r="L53" s="10"/>
      <c r="M53" s="10"/>
      <c r="N53" s="10"/>
      <c r="O53" s="10"/>
    </row>
    <row r="54" spans="1:15" x14ac:dyDescent="0.2">
      <c r="K54" s="8"/>
      <c r="L54" s="10"/>
      <c r="M54" s="10"/>
      <c r="N54" s="10"/>
      <c r="O54" s="10"/>
    </row>
    <row r="55" spans="1:15" x14ac:dyDescent="0.2">
      <c r="K55" s="8"/>
      <c r="L55" s="10"/>
      <c r="M55" s="10"/>
      <c r="N55" s="10"/>
      <c r="O55" s="10"/>
    </row>
  </sheetData>
  <sheetProtection formatCells="0" formatColumns="0" formatRows="0" selectLockedCells="1"/>
  <protectedRanges>
    <protectedRange sqref="C46 E46 G46 I46" name="Investitionen"/>
    <protectedRange sqref="C44 E44 G44 I44" name="Fremdleistungen"/>
    <protectedRange sqref="C42 E42 G42 I42" name="Literatur"/>
    <protectedRange sqref="C40 E40 G40 I40" name="Reisekosten"/>
    <protectedRange sqref="C38 E38 G38 I38" name="Material"/>
    <protectedRange sqref="H28:H33" name="Stunden2014"/>
    <protectedRange sqref="F28:F33" name="Stunden2013"/>
    <protectedRange sqref="D28:D33" name="Stunden2012"/>
    <protectedRange sqref="B28:B33" name="Stunden2011"/>
    <protectedRange sqref="A28:A33" name="Entgeltgruppe"/>
    <protectedRange sqref="E19:I22" name="Rechnungsempfänger"/>
    <protectedRange sqref="A19:C22" name="Auftraggeber"/>
    <protectedRange sqref="B6" name="Projektart"/>
    <protectedRange sqref="D6" name="Projektart2"/>
    <protectedRange sqref="G6" name="Erlösträger"/>
    <protectedRange sqref="B7" name="interne Einschätzung"/>
    <protectedRange sqref="F7" name="Projektleiter"/>
    <protectedRange sqref="B8" name="Projektlaufzeit von"/>
    <protectedRange sqref="D8" name="Projektlaufzeit bis"/>
    <protectedRange sqref="B9:F9" name="Projektkurztitel"/>
    <protectedRange sqref="B10" name="Geschäftsfeld"/>
  </protectedRanges>
  <customSheetViews>
    <customSheetView guid="{C0368D04-00D3-4C30-A3D1-81AD82770154}" showPageBreaks="1" printArea="1" hiddenColumns="1">
      <selection activeCell="A2" sqref="A2"/>
      <colBreaks count="1" manualBreakCount="1">
        <brk id="15" max="46" man="1"/>
      </colBreaks>
      <pageMargins left="0.39370078740157483" right="0.19685039370078741" top="0.39370078740157483" bottom="0.39370078740157483" header="0.51181102362204722" footer="0.51181102362204722"/>
      <pageSetup paperSize="9" orientation="portrait" r:id="rId1"/>
      <headerFooter alignWithMargins="0"/>
    </customSheetView>
  </customSheetViews>
  <mergeCells count="12">
    <mergeCell ref="G6:I6"/>
    <mergeCell ref="E6:F6"/>
    <mergeCell ref="A24:I24"/>
    <mergeCell ref="C53:E53"/>
    <mergeCell ref="B10:F10"/>
    <mergeCell ref="D7:E7"/>
    <mergeCell ref="F7:H7"/>
    <mergeCell ref="A13:I16"/>
    <mergeCell ref="A19:C22"/>
    <mergeCell ref="A11:I11"/>
    <mergeCell ref="E19:I21"/>
    <mergeCell ref="F22:I22"/>
  </mergeCells>
  <phoneticPr fontId="1" type="noConversion"/>
  <dataValidations count="5">
    <dataValidation type="list" allowBlank="1" showInputMessage="1" showErrorMessage="1" sqref="A28:A33">
      <formula1>$K$6:$K$20</formula1>
    </dataValidation>
    <dataValidation type="list" allowBlank="1" showInputMessage="1" showErrorMessage="1" sqref="B6">
      <formula1>$O$27:$O$30</formula1>
    </dataValidation>
    <dataValidation type="list" allowBlank="1" showInputMessage="1" showErrorMessage="1" sqref="D6">
      <formula1>$M$40:$M$41</formula1>
    </dataValidation>
    <dataValidation type="list" allowBlank="1" showInputMessage="1" showErrorMessage="1" sqref="G6:H6">
      <formula1>$K$40:$K$46</formula1>
    </dataValidation>
    <dataValidation type="list" allowBlank="1" showInputMessage="1" showErrorMessage="1" sqref="B10:D10">
      <formula1>$K$27:$K$35</formula1>
    </dataValidation>
  </dataValidations>
  <pageMargins left="0.39370078740157483" right="0.19685039370078741" top="0.39370078740157483" bottom="0" header="0.51181102362204722" footer="0.51181102362204722"/>
  <pageSetup paperSize="9" orientation="portrait" r:id="rId2"/>
  <headerFooter alignWithMargins="0"/>
  <colBreaks count="1" manualBreakCount="1">
    <brk id="15" max="46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10</xdr:row>
                    <xdr:rowOff>85725</xdr:rowOff>
                  </from>
                  <to>
                    <xdr:col>0</xdr:col>
                    <xdr:colOff>438150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0</xdr:col>
                    <xdr:colOff>533400</xdr:colOff>
                    <xdr:row>10</xdr:row>
                    <xdr:rowOff>85725</xdr:rowOff>
                  </from>
                  <to>
                    <xdr:col>0</xdr:col>
                    <xdr:colOff>933450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123825</xdr:colOff>
                    <xdr:row>10</xdr:row>
                    <xdr:rowOff>85725</xdr:rowOff>
                  </from>
                  <to>
                    <xdr:col>2</xdr:col>
                    <xdr:colOff>190500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3</xdr:col>
                    <xdr:colOff>600075</xdr:colOff>
                    <xdr:row>10</xdr:row>
                    <xdr:rowOff>76200</xdr:rowOff>
                  </from>
                  <to>
                    <xdr:col>4</xdr:col>
                    <xdr:colOff>609600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5</xdr:col>
                    <xdr:colOff>190500</xdr:colOff>
                    <xdr:row>10</xdr:row>
                    <xdr:rowOff>76200</xdr:rowOff>
                  </from>
                  <to>
                    <xdr:col>7</xdr:col>
                    <xdr:colOff>47625</xdr:colOff>
                    <xdr:row>10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2.75" x14ac:dyDescent="0.2"/>
  <sheetData/>
  <customSheetViews>
    <customSheetView guid="{C0368D04-00D3-4C30-A3D1-81AD82770154}">
      <pageMargins left="0.78740157499999996" right="0.78740157499999996" top="0.984251969" bottom="0.984251969" header="0.4921259845" footer="0.4921259845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2.75" x14ac:dyDescent="0.2"/>
  <sheetData/>
  <customSheetViews>
    <customSheetView guid="{C0368D04-00D3-4C30-A3D1-81AD82770154}">
      <pageMargins left="0.78740157499999996" right="0.78740157499999996" top="0.984251969" bottom="0.984251969" header="0.4921259845" footer="0.4921259845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FhG IME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justus</dc:creator>
  <cp:lastModifiedBy>Michael Klein</cp:lastModifiedBy>
  <cp:lastPrinted>2016-02-19T10:25:29Z</cp:lastPrinted>
  <dcterms:created xsi:type="dcterms:W3CDTF">2011-03-10T09:29:09Z</dcterms:created>
  <dcterms:modified xsi:type="dcterms:W3CDTF">2018-04-16T06:28:12Z</dcterms:modified>
</cp:coreProperties>
</file>