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lkstickstoff\GW\"/>
    </mc:Choice>
  </mc:AlternateContent>
  <bookViews>
    <workbookView xWindow="0" yWindow="0" windowWidth="28800" windowHeight="12885"/>
  </bookViews>
  <sheets>
    <sheet name="Results" sheetId="1" r:id="rId1"/>
    <sheet name="App sce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2" i="1" l="1"/>
  <c r="W51" i="1"/>
  <c r="W53" i="1"/>
  <c r="X53" i="1"/>
  <c r="X51" i="1"/>
  <c r="X48" i="1"/>
  <c r="X47" i="1"/>
  <c r="X46" i="1"/>
  <c r="X45" i="1"/>
  <c r="W50" i="1"/>
  <c r="W49" i="1"/>
  <c r="W48" i="1"/>
  <c r="W47" i="1"/>
  <c r="W46" i="1"/>
  <c r="W45" i="1"/>
  <c r="V50" i="1"/>
  <c r="V49" i="1"/>
  <c r="V48" i="1"/>
  <c r="V47" i="1"/>
  <c r="V46" i="1"/>
  <c r="V45" i="1"/>
  <c r="U46" i="1"/>
  <c r="U47" i="1"/>
  <c r="U48" i="1"/>
  <c r="U49" i="1"/>
  <c r="U50" i="1"/>
  <c r="U45" i="1"/>
  <c r="U1" i="1"/>
  <c r="T1" i="1"/>
  <c r="U5" i="1"/>
  <c r="U6" i="1"/>
  <c r="U7" i="1"/>
  <c r="U8" i="1"/>
  <c r="U9" i="1"/>
  <c r="U4" i="1"/>
  <c r="T5" i="1"/>
  <c r="T6" i="1"/>
  <c r="T7" i="1"/>
  <c r="T8" i="1"/>
  <c r="T9" i="1"/>
  <c r="T4" i="1"/>
  <c r="S5" i="1"/>
  <c r="S6" i="1"/>
  <c r="S7" i="1"/>
  <c r="S8" i="1"/>
  <c r="S9" i="1"/>
  <c r="S4" i="1"/>
  <c r="I3" i="3"/>
  <c r="I4" i="3"/>
  <c r="I5" i="3"/>
  <c r="I6" i="3"/>
  <c r="I7" i="3"/>
  <c r="I8" i="3"/>
  <c r="I9" i="3"/>
  <c r="I10" i="3"/>
  <c r="I2" i="3"/>
  <c r="R46" i="1"/>
  <c r="R32" i="1"/>
  <c r="R18" i="1"/>
  <c r="R4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3" i="1"/>
  <c r="P40" i="1" l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29" i="1"/>
  <c r="P23" i="1"/>
  <c r="O23" i="1"/>
  <c r="P22" i="1"/>
  <c r="O22" i="1"/>
  <c r="P21" i="1"/>
  <c r="O21" i="1"/>
  <c r="P20" i="1"/>
  <c r="O20" i="1"/>
  <c r="P19" i="1"/>
  <c r="O19" i="1"/>
  <c r="P18" i="1"/>
  <c r="O18" i="1"/>
  <c r="P15" i="1"/>
  <c r="P1" i="1"/>
  <c r="P5" i="1"/>
  <c r="P6" i="1"/>
  <c r="P7" i="1"/>
  <c r="P8" i="1"/>
  <c r="P9" i="1"/>
  <c r="P4" i="1"/>
  <c r="O5" i="1"/>
  <c r="O6" i="1"/>
  <c r="O7" i="1"/>
  <c r="O8" i="1"/>
  <c r="O9" i="1"/>
  <c r="O4" i="1"/>
</calcChain>
</file>

<file path=xl/sharedStrings.xml><?xml version="1.0" encoding="utf-8"?>
<sst xmlns="http://schemas.openxmlformats.org/spreadsheetml/2006/main" count="424" uniqueCount="100">
  <si>
    <t>APPLICATION_SCHEME</t>
  </si>
  <si>
    <t>CROP_CALENDAR</t>
  </si>
  <si>
    <t>SOIL_TYPE</t>
  </si>
  <si>
    <t>METEO_STATION</t>
  </si>
  <si>
    <t>IRRIGATION_SCHEME</t>
  </si>
  <si>
    <t>DEPOSITION_SCHEME</t>
  </si>
  <si>
    <t>REPORT_TYPE</t>
  </si>
  <si>
    <t>CHAT-S_Soil</t>
  </si>
  <si>
    <t>CHAT-M</t>
  </si>
  <si>
    <t>FOCUS</t>
  </si>
  <si>
    <t>No</t>
  </si>
  <si>
    <t>Leaching</t>
  </si>
  <si>
    <t>HAMB-S_Soil</t>
  </si>
  <si>
    <t>HAMB-M</t>
  </si>
  <si>
    <t>JOKI-S_Soil</t>
  </si>
  <si>
    <t>JOKI-M</t>
  </si>
  <si>
    <t>KREM-S_Soil</t>
  </si>
  <si>
    <t>KREM-M</t>
  </si>
  <si>
    <t>PORT-S_Soil</t>
  </si>
  <si>
    <t>PORT-M</t>
  </si>
  <si>
    <t>SEVI-S_Soil</t>
  </si>
  <si>
    <t>SEVI-M</t>
  </si>
  <si>
    <t>THIV-S_Soil</t>
  </si>
  <si>
    <t>THIV-M</t>
  </si>
  <si>
    <t>RUN_ID</t>
  </si>
  <si>
    <t>RESULT_TEXT</t>
  </si>
  <si>
    <t>SUBSTANCE</t>
  </si>
  <si>
    <t>LOCATION</t>
  </si>
  <si>
    <t>Concentration closest to the 80th percentile (ug/L)</t>
  </si>
  <si>
    <t>CHATEAUDUN</t>
  </si>
  <si>
    <t>HAMBURG</t>
  </si>
  <si>
    <t>JOKIOINEN</t>
  </si>
  <si>
    <t>KREMSMUENSTER</t>
  </si>
  <si>
    <t>PORTO</t>
  </si>
  <si>
    <t>SEVILLA</t>
  </si>
  <si>
    <t>THIVA</t>
  </si>
  <si>
    <t>OKEHAMPTON</t>
  </si>
  <si>
    <t>OKEH-S_Soil</t>
  </si>
  <si>
    <t>OKEH-M</t>
  </si>
  <si>
    <t>PIACENZA</t>
  </si>
  <si>
    <t>PIAC-S_Soil</t>
  </si>
  <si>
    <t>PIAC-M</t>
  </si>
  <si>
    <t>Scenario</t>
  </si>
  <si>
    <t>Location</t>
  </si>
  <si>
    <r>
      <t>80</t>
    </r>
    <r>
      <rPr>
        <vertAlign val="superscript"/>
        <sz val="10"/>
        <color rgb="FF000000"/>
        <rFont val="Arial"/>
        <family val="2"/>
      </rPr>
      <t>th</t>
    </r>
    <r>
      <rPr>
        <sz val="10"/>
        <color rgb="FF000000"/>
        <rFont val="Arial"/>
        <family val="2"/>
      </rPr>
      <t xml:space="preserve"> percentile of concentration in leachate</t>
    </r>
  </si>
  <si>
    <t>NO3</t>
  </si>
  <si>
    <t>Nitrate_OSR1</t>
  </si>
  <si>
    <t>CHAT-WOILSEED</t>
  </si>
  <si>
    <t>HAMB-WOILSEED</t>
  </si>
  <si>
    <t>KREM-WOILSEED</t>
  </si>
  <si>
    <t>OKEH-WOILSEED</t>
  </si>
  <si>
    <t>PIAC-WOILSEED</t>
  </si>
  <si>
    <t>PORT-WOILSEED</t>
  </si>
  <si>
    <t>Nitrate_OSR2</t>
  </si>
  <si>
    <t>1a</t>
  </si>
  <si>
    <t>Oil seed rape</t>
  </si>
  <si>
    <t>1st</t>
  </si>
  <si>
    <t>august/september</t>
  </si>
  <si>
    <t>1b</t>
  </si>
  <si>
    <t>february/march</t>
  </si>
  <si>
    <t>2nd</t>
  </si>
  <si>
    <t>end of june/begin of july</t>
  </si>
  <si>
    <t>Potatoes</t>
  </si>
  <si>
    <t>begin of april</t>
  </si>
  <si>
    <t>Vegetables (leafy)</t>
  </si>
  <si>
    <t>may</t>
  </si>
  <si>
    <t>may/june</t>
  </si>
  <si>
    <t>3rd</t>
  </si>
  <si>
    <t>july</t>
  </si>
  <si>
    <t>4th</t>
  </si>
  <si>
    <t>august</t>
  </si>
  <si>
    <t>Crop</t>
  </si>
  <si>
    <t>Application</t>
  </si>
  <si>
    <t>date</t>
  </si>
  <si>
    <t>time period</t>
  </si>
  <si>
    <t>april</t>
  </si>
  <si>
    <t>App. Type</t>
  </si>
  <si>
    <t>To the soil surface</t>
  </si>
  <si>
    <t>Dosage in kg/ha</t>
  </si>
  <si>
    <t xml:space="preserve">(µg NO3 /L) </t>
  </si>
  <si>
    <t>Nitrate_PO</t>
  </si>
  <si>
    <t>CHAT-SPOTATOES</t>
  </si>
  <si>
    <t>HAMB-SPOTATOES</t>
  </si>
  <si>
    <t>JOKI-SPOTATOES</t>
  </si>
  <si>
    <t>KREM-SPOTATOES</t>
  </si>
  <si>
    <t>OKEH-SPOTATOES</t>
  </si>
  <si>
    <t>PIAC-SPOTATOES</t>
  </si>
  <si>
    <t>PORT-SPOTATOES</t>
  </si>
  <si>
    <t>SEVI-SPOTATOES</t>
  </si>
  <si>
    <t>THIV-SPOTATOES</t>
  </si>
  <si>
    <t>Nitrate_VEG</t>
  </si>
  <si>
    <t>CHAT-CABBAGE</t>
  </si>
  <si>
    <t>HAMB-CABBAGE</t>
  </si>
  <si>
    <t>JOKI-CABBAGE</t>
  </si>
  <si>
    <t>KREM-CABBAGE</t>
  </si>
  <si>
    <t>PORT-CABBAGE</t>
  </si>
  <si>
    <t>*************</t>
  </si>
  <si>
    <t>SEVI-CABBAGE</t>
  </si>
  <si>
    <t>THIV-CABBAGE</t>
  </si>
  <si>
    <t>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</si>
</sst>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vertAlign val="superscript"/>
      <sz val="10"/>
      <color rgb="FF000000"/>
      <name val="Arial"/>
      <family val="2"/>
    </font>
    <font>
      <sz val="10"/>
      <color theme="1"/>
      <name val="Wingdings"/>
      <charset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5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/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4" fontId="6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vertical="center" wrapText="1"/>
    </xf>
    <xf numFmtId="0" fontId="0" fillId="0" borderId="1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Results!$U$31</c:f>
              <c:strCache>
                <c:ptCount val="1"/>
                <c:pt idx="0">
                  <c:v>Nitrate_OSR1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Results!$T$32:$T$40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Results!$U$32:$U$40</c:f>
              <c:numCache>
                <c:formatCode>General</c:formatCode>
                <c:ptCount val="9"/>
                <c:pt idx="0">
                  <c:v>53200.369052000002</c:v>
                </c:pt>
                <c:pt idx="1">
                  <c:v>24134.750200999999</c:v>
                </c:pt>
                <c:pt idx="2">
                  <c:v>13936.633272999999</c:v>
                </c:pt>
                <c:pt idx="3">
                  <c:v>13255.831647000001</c:v>
                </c:pt>
                <c:pt idx="4">
                  <c:v>18512.522687000001</c:v>
                </c:pt>
                <c:pt idx="5">
                  <c:v>16390.425119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6-4B23-8EC9-9E5FA522DA5E}"/>
            </c:ext>
          </c:extLst>
        </c:ser>
        <c:ser>
          <c:idx val="1"/>
          <c:order val="1"/>
          <c:tx>
            <c:strRef>
              <c:f>Results!$V$31</c:f>
              <c:strCache>
                <c:ptCount val="1"/>
                <c:pt idx="0">
                  <c:v>Nitrate_OSR2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Results!$T$32:$T$40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Results!$V$32:$V$40</c:f>
              <c:numCache>
                <c:formatCode>General</c:formatCode>
                <c:ptCount val="9"/>
                <c:pt idx="0">
                  <c:v>543061.52975400002</c:v>
                </c:pt>
                <c:pt idx="1">
                  <c:v>250791.41895600001</c:v>
                </c:pt>
                <c:pt idx="2">
                  <c:v>141753.74039799999</c:v>
                </c:pt>
                <c:pt idx="3">
                  <c:v>134466.35075700001</c:v>
                </c:pt>
                <c:pt idx="4">
                  <c:v>189279.94204600001</c:v>
                </c:pt>
                <c:pt idx="5">
                  <c:v>162046.40336600001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6-4B23-8EC9-9E5FA522DA5E}"/>
            </c:ext>
          </c:extLst>
        </c:ser>
        <c:ser>
          <c:idx val="2"/>
          <c:order val="2"/>
          <c:tx>
            <c:strRef>
              <c:f>Results!$W$31</c:f>
              <c:strCache>
                <c:ptCount val="1"/>
                <c:pt idx="0">
                  <c:v>Nitrate_PO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Results!$T$32:$T$40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Results!$W$32:$W$40</c:f>
              <c:numCache>
                <c:formatCode>General</c:formatCode>
                <c:ptCount val="9"/>
                <c:pt idx="0">
                  <c:v>335617.585142</c:v>
                </c:pt>
                <c:pt idx="1">
                  <c:v>292349.69381700002</c:v>
                </c:pt>
                <c:pt idx="2">
                  <c:v>369525.131536</c:v>
                </c:pt>
                <c:pt idx="3">
                  <c:v>185514.31814700001</c:v>
                </c:pt>
                <c:pt idx="4">
                  <c:v>149220.09697499999</c:v>
                </c:pt>
                <c:pt idx="5">
                  <c:v>239289.37218999999</c:v>
                </c:pt>
                <c:pt idx="6">
                  <c:v>121735.33996100001</c:v>
                </c:pt>
                <c:pt idx="7">
                  <c:v>420744.02448700002</c:v>
                </c:pt>
                <c:pt idx="8">
                  <c:v>539480.04752000002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6-4B23-8EC9-9E5FA522DA5E}"/>
            </c:ext>
          </c:extLst>
        </c:ser>
        <c:ser>
          <c:idx val="3"/>
          <c:order val="3"/>
          <c:tx>
            <c:strRef>
              <c:f>Results!$X$31</c:f>
              <c:strCache>
                <c:ptCount val="1"/>
                <c:pt idx="0">
                  <c:v>Nitrate_VEG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Results!$T$32:$T$40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Results!$X$32:$X$40</c:f>
              <c:numCache>
                <c:formatCode>General</c:formatCode>
                <c:ptCount val="9"/>
                <c:pt idx="0">
                  <c:v>670070.96435999998</c:v>
                </c:pt>
                <c:pt idx="1">
                  <c:v>648717.86755099997</c:v>
                </c:pt>
                <c:pt idx="2">
                  <c:v>886762.51656300004</c:v>
                </c:pt>
                <c:pt idx="3">
                  <c:v>401065.52673300001</c:v>
                </c:pt>
                <c:pt idx="6">
                  <c:v>262669.43798599998</c:v>
                </c:pt>
                <c:pt idx="8">
                  <c:v>659263.409812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6-4B23-8EC9-9E5FA522D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024184"/>
        <c:axId val="378451000"/>
      </c:barChart>
      <c:catAx>
        <c:axId val="19602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451000"/>
        <c:crosses val="autoZero"/>
        <c:auto val="1"/>
        <c:lblAlgn val="ctr"/>
        <c:lblOffset val="100"/>
        <c:noMultiLvlLbl val="0"/>
      </c:catAx>
      <c:valAx>
        <c:axId val="37845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602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Results!$U$31</c:f>
              <c:strCache>
                <c:ptCount val="1"/>
                <c:pt idx="0">
                  <c:v>Nitrate_OSR1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Results!$T$45:$T$53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Results!$U$45:$U$53</c:f>
              <c:numCache>
                <c:formatCode>General</c:formatCode>
                <c:ptCount val="9"/>
                <c:pt idx="0">
                  <c:v>53.2</c:v>
                </c:pt>
                <c:pt idx="1">
                  <c:v>24.13</c:v>
                </c:pt>
                <c:pt idx="2">
                  <c:v>13.94</c:v>
                </c:pt>
                <c:pt idx="3">
                  <c:v>13.26</c:v>
                </c:pt>
                <c:pt idx="4">
                  <c:v>18.510000000000002</c:v>
                </c:pt>
                <c:pt idx="5">
                  <c:v>16.39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A-4326-AC0C-7E6B28446AC9}"/>
            </c:ext>
          </c:extLst>
        </c:ser>
        <c:ser>
          <c:idx val="1"/>
          <c:order val="1"/>
          <c:tx>
            <c:strRef>
              <c:f>Results!$V$31</c:f>
              <c:strCache>
                <c:ptCount val="1"/>
                <c:pt idx="0">
                  <c:v>Nitrate_OSR2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Results!$T$45:$T$53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Results!$V$45:$V$53</c:f>
              <c:numCache>
                <c:formatCode>General</c:formatCode>
                <c:ptCount val="9"/>
                <c:pt idx="0">
                  <c:v>543.05999999999995</c:v>
                </c:pt>
                <c:pt idx="1">
                  <c:v>250.79</c:v>
                </c:pt>
                <c:pt idx="2">
                  <c:v>141.75</c:v>
                </c:pt>
                <c:pt idx="3">
                  <c:v>134.47</c:v>
                </c:pt>
                <c:pt idx="4">
                  <c:v>189.28</c:v>
                </c:pt>
                <c:pt idx="5">
                  <c:v>162.05000000000001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A-4326-AC0C-7E6B28446AC9}"/>
            </c:ext>
          </c:extLst>
        </c:ser>
        <c:ser>
          <c:idx val="2"/>
          <c:order val="2"/>
          <c:tx>
            <c:strRef>
              <c:f>Results!$W$31</c:f>
              <c:strCache>
                <c:ptCount val="1"/>
                <c:pt idx="0">
                  <c:v>Nitrate_PO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Results!$T$45:$T$53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Results!$W$45:$W$53</c:f>
              <c:numCache>
                <c:formatCode>General</c:formatCode>
                <c:ptCount val="9"/>
                <c:pt idx="0">
                  <c:v>335.62</c:v>
                </c:pt>
                <c:pt idx="1">
                  <c:v>292.35000000000002</c:v>
                </c:pt>
                <c:pt idx="2">
                  <c:v>369.53</c:v>
                </c:pt>
                <c:pt idx="3">
                  <c:v>185.51</c:v>
                </c:pt>
                <c:pt idx="4">
                  <c:v>149.22</c:v>
                </c:pt>
                <c:pt idx="5">
                  <c:v>239.29</c:v>
                </c:pt>
                <c:pt idx="6">
                  <c:v>121.74</c:v>
                </c:pt>
                <c:pt idx="7">
                  <c:v>420.74</c:v>
                </c:pt>
                <c:pt idx="8">
                  <c:v>539.48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A-4326-AC0C-7E6B28446AC9}"/>
            </c:ext>
          </c:extLst>
        </c:ser>
        <c:ser>
          <c:idx val="3"/>
          <c:order val="3"/>
          <c:tx>
            <c:strRef>
              <c:f>Results!$X$31</c:f>
              <c:strCache>
                <c:ptCount val="1"/>
                <c:pt idx="0">
                  <c:v>Nitrate_VEG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Results!$T$45:$T$53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Results!$X$45:$X$53</c:f>
              <c:numCache>
                <c:formatCode>General</c:formatCode>
                <c:ptCount val="9"/>
                <c:pt idx="0">
                  <c:v>670.07</c:v>
                </c:pt>
                <c:pt idx="1">
                  <c:v>648.72</c:v>
                </c:pt>
                <c:pt idx="2">
                  <c:v>886.76</c:v>
                </c:pt>
                <c:pt idx="3">
                  <c:v>401.07</c:v>
                </c:pt>
                <c:pt idx="6">
                  <c:v>262.67</c:v>
                </c:pt>
                <c:pt idx="8">
                  <c:v>659.26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A-4326-AC0C-7E6B28446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024184"/>
        <c:axId val="378451000"/>
      </c:barChart>
      <c:catAx>
        <c:axId val="19602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451000"/>
        <c:crosses val="autoZero"/>
        <c:auto val="1"/>
        <c:lblAlgn val="ctr"/>
        <c:lblOffset val="100"/>
        <c:noMultiLvlLbl val="0"/>
      </c:catAx>
      <c:valAx>
        <c:axId val="37845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602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339328</xdr:colOff>
      <xdr:row>15</xdr:row>
      <xdr:rowOff>104775</xdr:rowOff>
    </xdr:from>
    <xdr:to>
      <xdr:col>19</xdr:col>
      <xdr:colOff>77390</xdr:colOff>
      <xdr:row>28</xdr:row>
      <xdr:rowOff>180975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1464468</xdr:colOff>
      <xdr:row>27</xdr:row>
      <xdr:rowOff>35718</xdr:rowOff>
    </xdr:from>
    <xdr:to>
      <xdr:col>18</xdr:col>
      <xdr:colOff>1214437</xdr:colOff>
      <xdr:row>40</xdr:row>
      <xdr:rowOff>100011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abSelected="1" topLeftCell="F10" zoomScale="80" zoomScaleNormal="80" workbookViewId="0">
      <selection activeCell="Y20" sqref="Y20"/>
    </sheetView>
  </sheetViews>
  <sheetFormatPr baseColWidth="10" defaultRowHeight="15" x14ac:dyDescent="0.25"/>
  <cols>
    <col min="15" max="15" width="27.28515625" customWidth="1"/>
    <col min="16" max="16" width="22.140625" customWidth="1"/>
    <col min="19" max="19" width="27.42578125" customWidth="1"/>
  </cols>
  <sheetData>
    <row r="1" spans="1:24" ht="30.75" customHeight="1" thickBot="1" x14ac:dyDescent="0.3">
      <c r="A1" s="1" t="s">
        <v>46</v>
      </c>
      <c r="O1" s="3" t="s">
        <v>42</v>
      </c>
      <c r="P1" s="13" t="str">
        <f>A1</f>
        <v>Nitrate_OSR1</v>
      </c>
      <c r="S1" s="3" t="s">
        <v>42</v>
      </c>
      <c r="T1" s="13" t="str">
        <f>A1</f>
        <v>Nitrate_OSR1</v>
      </c>
      <c r="U1" s="13" t="str">
        <f>A15</f>
        <v>Nitrate_OSR2</v>
      </c>
    </row>
    <row r="2" spans="1:24" ht="30" customHeight="1" x14ac:dyDescent="0.25">
      <c r="O2" s="14" t="s">
        <v>43</v>
      </c>
      <c r="P2" s="2" t="s">
        <v>44</v>
      </c>
      <c r="S2" s="14" t="s">
        <v>43</v>
      </c>
      <c r="T2" s="2" t="s">
        <v>44</v>
      </c>
      <c r="U2" s="2" t="s">
        <v>44</v>
      </c>
      <c r="X2" s="9"/>
    </row>
    <row r="3" spans="1:24" ht="15.75" customHeight="1" thickBot="1" x14ac:dyDescent="0.3">
      <c r="A3" s="29" t="s">
        <v>24</v>
      </c>
      <c r="B3" s="29" t="s">
        <v>25</v>
      </c>
      <c r="C3" s="29" t="s">
        <v>26</v>
      </c>
      <c r="D3" s="29" t="s">
        <v>45</v>
      </c>
      <c r="E3" s="29" t="s">
        <v>27</v>
      </c>
      <c r="F3" s="29" t="s">
        <v>0</v>
      </c>
      <c r="G3" s="29" t="s">
        <v>1</v>
      </c>
      <c r="H3" s="29" t="s">
        <v>2</v>
      </c>
      <c r="I3" s="29" t="s">
        <v>3</v>
      </c>
      <c r="J3" s="29" t="s">
        <v>4</v>
      </c>
      <c r="K3" s="29" t="s">
        <v>5</v>
      </c>
      <c r="L3" s="29" t="s">
        <v>6</v>
      </c>
      <c r="O3" s="15"/>
      <c r="P3" s="6" t="s">
        <v>79</v>
      </c>
      <c r="S3" s="15"/>
      <c r="T3" s="6" t="s">
        <v>79</v>
      </c>
      <c r="U3" s="6" t="s">
        <v>79</v>
      </c>
    </row>
    <row r="4" spans="1:24" ht="15.75" customHeight="1" x14ac:dyDescent="0.25">
      <c r="A4" s="29">
        <v>100</v>
      </c>
      <c r="B4" s="29" t="s">
        <v>28</v>
      </c>
      <c r="C4" s="29" t="s">
        <v>45</v>
      </c>
      <c r="D4" s="29">
        <v>53200.369052000002</v>
      </c>
      <c r="E4" s="29" t="s">
        <v>29</v>
      </c>
      <c r="F4" s="29" t="s">
        <v>46</v>
      </c>
      <c r="G4" s="29" t="s">
        <v>47</v>
      </c>
      <c r="H4" s="29" t="s">
        <v>7</v>
      </c>
      <c r="I4" s="29" t="s">
        <v>8</v>
      </c>
      <c r="J4" s="29" t="s">
        <v>10</v>
      </c>
      <c r="K4" s="29" t="s">
        <v>10</v>
      </c>
      <c r="L4" s="29" t="s">
        <v>11</v>
      </c>
      <c r="O4" s="5" t="str">
        <f>E4</f>
        <v>CHATEAUDUN</v>
      </c>
      <c r="P4" s="4">
        <f>D4</f>
        <v>53200.369052000002</v>
      </c>
      <c r="R4">
        <f>MAX(P4:P9)</f>
        <v>53200.369052000002</v>
      </c>
      <c r="S4" s="5" t="str">
        <f>E4</f>
        <v>CHATEAUDUN</v>
      </c>
      <c r="T4" s="4">
        <f>D4</f>
        <v>53200.369052000002</v>
      </c>
      <c r="U4" s="4">
        <f>D18</f>
        <v>543061.52975400002</v>
      </c>
    </row>
    <row r="5" spans="1:24" x14ac:dyDescent="0.25">
      <c r="A5" s="29">
        <v>101</v>
      </c>
      <c r="B5" s="29" t="s">
        <v>28</v>
      </c>
      <c r="C5" s="29" t="s">
        <v>45</v>
      </c>
      <c r="D5" s="29">
        <v>24134.750200999999</v>
      </c>
      <c r="E5" s="29" t="s">
        <v>30</v>
      </c>
      <c r="F5" s="29" t="s">
        <v>46</v>
      </c>
      <c r="G5" s="29" t="s">
        <v>48</v>
      </c>
      <c r="H5" s="29" t="s">
        <v>12</v>
      </c>
      <c r="I5" s="29" t="s">
        <v>13</v>
      </c>
      <c r="J5" s="29" t="s">
        <v>10</v>
      </c>
      <c r="K5" s="29" t="s">
        <v>10</v>
      </c>
      <c r="L5" s="29" t="s">
        <v>11</v>
      </c>
      <c r="O5" s="5" t="str">
        <f t="shared" ref="O5:O12" si="0">E5</f>
        <v>HAMBURG</v>
      </c>
      <c r="P5" s="4">
        <f>D5</f>
        <v>24134.750200999999</v>
      </c>
      <c r="S5" s="5" t="str">
        <f t="shared" ref="S5:S9" si="1">E5</f>
        <v>HAMBURG</v>
      </c>
      <c r="T5" s="4">
        <f t="shared" ref="T5:T9" si="2">D5</f>
        <v>24134.750200999999</v>
      </c>
      <c r="U5" s="4">
        <f t="shared" ref="U5:U9" si="3">D19</f>
        <v>250791.41895600001</v>
      </c>
    </row>
    <row r="6" spans="1:24" x14ac:dyDescent="0.25">
      <c r="A6" s="29">
        <v>102</v>
      </c>
      <c r="B6" s="29" t="s">
        <v>28</v>
      </c>
      <c r="C6" s="29" t="s">
        <v>45</v>
      </c>
      <c r="D6" s="29">
        <v>13936.633272999999</v>
      </c>
      <c r="E6" s="29" t="s">
        <v>32</v>
      </c>
      <c r="F6" s="29" t="s">
        <v>46</v>
      </c>
      <c r="G6" s="29" t="s">
        <v>49</v>
      </c>
      <c r="H6" s="29" t="s">
        <v>16</v>
      </c>
      <c r="I6" s="29" t="s">
        <v>17</v>
      </c>
      <c r="J6" s="29" t="s">
        <v>10</v>
      </c>
      <c r="K6" s="29" t="s">
        <v>10</v>
      </c>
      <c r="L6" s="29" t="s">
        <v>11</v>
      </c>
      <c r="O6" s="5" t="str">
        <f t="shared" si="0"/>
        <v>KREMSMUENSTER</v>
      </c>
      <c r="P6" s="4">
        <f>D6</f>
        <v>13936.633272999999</v>
      </c>
      <c r="S6" s="5" t="str">
        <f t="shared" si="1"/>
        <v>KREMSMUENSTER</v>
      </c>
      <c r="T6" s="4">
        <f t="shared" si="2"/>
        <v>13936.633272999999</v>
      </c>
      <c r="U6" s="4">
        <f t="shared" si="3"/>
        <v>141753.74039799999</v>
      </c>
    </row>
    <row r="7" spans="1:24" x14ac:dyDescent="0.25">
      <c r="A7" s="29">
        <v>103</v>
      </c>
      <c r="B7" s="29" t="s">
        <v>28</v>
      </c>
      <c r="C7" s="29" t="s">
        <v>45</v>
      </c>
      <c r="D7" s="29">
        <v>13255.831647000001</v>
      </c>
      <c r="E7" s="29" t="s">
        <v>36</v>
      </c>
      <c r="F7" s="29" t="s">
        <v>46</v>
      </c>
      <c r="G7" s="29" t="s">
        <v>50</v>
      </c>
      <c r="H7" s="29" t="s">
        <v>37</v>
      </c>
      <c r="I7" s="29" t="s">
        <v>38</v>
      </c>
      <c r="J7" s="29" t="s">
        <v>10</v>
      </c>
      <c r="K7" s="29" t="s">
        <v>10</v>
      </c>
      <c r="L7" s="29" t="s">
        <v>11</v>
      </c>
      <c r="O7" s="5" t="str">
        <f t="shared" si="0"/>
        <v>OKEHAMPTON</v>
      </c>
      <c r="P7" s="4">
        <f>D7</f>
        <v>13255.831647000001</v>
      </c>
      <c r="S7" s="5" t="str">
        <f t="shared" si="1"/>
        <v>OKEHAMPTON</v>
      </c>
      <c r="T7" s="4">
        <f t="shared" si="2"/>
        <v>13255.831647000001</v>
      </c>
      <c r="U7" s="4">
        <f t="shared" si="3"/>
        <v>134466.35075700001</v>
      </c>
    </row>
    <row r="8" spans="1:24" x14ac:dyDescent="0.25">
      <c r="A8" s="29">
        <v>104</v>
      </c>
      <c r="B8" s="29" t="s">
        <v>28</v>
      </c>
      <c r="C8" s="29" t="s">
        <v>45</v>
      </c>
      <c r="D8" s="29">
        <v>18512.522687000001</v>
      </c>
      <c r="E8" s="29" t="s">
        <v>39</v>
      </c>
      <c r="F8" s="29" t="s">
        <v>46</v>
      </c>
      <c r="G8" s="29" t="s">
        <v>51</v>
      </c>
      <c r="H8" s="29" t="s">
        <v>40</v>
      </c>
      <c r="I8" s="29" t="s">
        <v>41</v>
      </c>
      <c r="J8" s="29" t="s">
        <v>10</v>
      </c>
      <c r="K8" s="29" t="s">
        <v>10</v>
      </c>
      <c r="L8" s="29" t="s">
        <v>11</v>
      </c>
      <c r="O8" s="5" t="str">
        <f t="shared" si="0"/>
        <v>PIACENZA</v>
      </c>
      <c r="P8" s="4">
        <f>D8</f>
        <v>18512.522687000001</v>
      </c>
      <c r="S8" s="5" t="str">
        <f t="shared" si="1"/>
        <v>PIACENZA</v>
      </c>
      <c r="T8" s="4">
        <f t="shared" si="2"/>
        <v>18512.522687000001</v>
      </c>
      <c r="U8" s="4">
        <f t="shared" si="3"/>
        <v>189279.94204600001</v>
      </c>
    </row>
    <row r="9" spans="1:24" ht="15.75" thickBot="1" x14ac:dyDescent="0.3">
      <c r="A9" s="29">
        <v>105</v>
      </c>
      <c r="B9" s="29" t="s">
        <v>28</v>
      </c>
      <c r="C9" s="29" t="s">
        <v>45</v>
      </c>
      <c r="D9" s="29">
        <v>16390.425119</v>
      </c>
      <c r="E9" s="29" t="s">
        <v>33</v>
      </c>
      <c r="F9" s="29" t="s">
        <v>46</v>
      </c>
      <c r="G9" s="29" t="s">
        <v>52</v>
      </c>
      <c r="H9" s="29" t="s">
        <v>18</v>
      </c>
      <c r="I9" s="29" t="s">
        <v>19</v>
      </c>
      <c r="J9" s="29" t="s">
        <v>10</v>
      </c>
      <c r="K9" s="29" t="s">
        <v>10</v>
      </c>
      <c r="L9" s="29" t="s">
        <v>11</v>
      </c>
      <c r="O9" s="7" t="str">
        <f t="shared" si="0"/>
        <v>PORTO</v>
      </c>
      <c r="P9" s="8">
        <f>D9</f>
        <v>16390.425119</v>
      </c>
      <c r="S9" s="7" t="str">
        <f t="shared" si="1"/>
        <v>PORTO</v>
      </c>
      <c r="T9" s="8">
        <f t="shared" si="2"/>
        <v>16390.425119</v>
      </c>
      <c r="U9" s="7">
        <f t="shared" si="3"/>
        <v>162046.40336600001</v>
      </c>
    </row>
    <row r="10" spans="1:24" x14ac:dyDescent="0.25">
      <c r="N10" s="29"/>
      <c r="O10" s="29"/>
      <c r="P10" s="29"/>
      <c r="Q10" s="29"/>
      <c r="S10" s="4"/>
      <c r="X10" s="12"/>
    </row>
    <row r="11" spans="1:24" x14ac:dyDescent="0.25">
      <c r="N11" s="29"/>
      <c r="O11" s="29"/>
      <c r="P11" s="29"/>
      <c r="Q11" s="29"/>
      <c r="S11" s="4"/>
      <c r="X11" s="10"/>
    </row>
    <row r="12" spans="1:24" x14ac:dyDescent="0.25">
      <c r="N12" s="29"/>
      <c r="O12" s="29"/>
      <c r="P12" s="29"/>
      <c r="Q12" s="29"/>
      <c r="S12" s="4"/>
      <c r="X12" s="11"/>
    </row>
    <row r="13" spans="1:24" x14ac:dyDescent="0.25">
      <c r="N13" s="29"/>
      <c r="O13" s="29"/>
      <c r="P13" s="29"/>
      <c r="Q13" s="29"/>
      <c r="X13" s="11"/>
    </row>
    <row r="14" spans="1:24" ht="15.75" thickBot="1" x14ac:dyDescent="0.3">
      <c r="X14" s="11"/>
    </row>
    <row r="15" spans="1:24" ht="15.75" thickBot="1" x14ac:dyDescent="0.3">
      <c r="A15" s="1" t="s">
        <v>53</v>
      </c>
      <c r="O15" s="3" t="s">
        <v>42</v>
      </c>
      <c r="P15" s="13" t="str">
        <f>A15</f>
        <v>Nitrate_OSR2</v>
      </c>
      <c r="X15" s="11"/>
    </row>
    <row r="16" spans="1:24" ht="27" x14ac:dyDescent="0.25">
      <c r="O16" s="14" t="s">
        <v>43</v>
      </c>
      <c r="P16" s="2" t="s">
        <v>44</v>
      </c>
      <c r="X16" s="11"/>
    </row>
    <row r="17" spans="1:24" ht="15.75" thickBot="1" x14ac:dyDescent="0.3">
      <c r="A17" s="29" t="s">
        <v>24</v>
      </c>
      <c r="B17" s="29" t="s">
        <v>25</v>
      </c>
      <c r="C17" s="29" t="s">
        <v>26</v>
      </c>
      <c r="D17" s="29" t="s">
        <v>45</v>
      </c>
      <c r="E17" s="29" t="s">
        <v>27</v>
      </c>
      <c r="F17" s="29" t="s">
        <v>0</v>
      </c>
      <c r="G17" s="29" t="s">
        <v>1</v>
      </c>
      <c r="H17" s="29" t="s">
        <v>2</v>
      </c>
      <c r="I17" s="29" t="s">
        <v>3</v>
      </c>
      <c r="J17" s="29" t="s">
        <v>4</v>
      </c>
      <c r="K17" s="29" t="s">
        <v>5</v>
      </c>
      <c r="L17" s="29" t="s">
        <v>6</v>
      </c>
      <c r="O17" s="15"/>
      <c r="P17" s="6" t="s">
        <v>79</v>
      </c>
      <c r="X17" s="11"/>
    </row>
    <row r="18" spans="1:24" x14ac:dyDescent="0.25">
      <c r="A18" s="29">
        <v>106</v>
      </c>
      <c r="B18" s="29" t="s">
        <v>28</v>
      </c>
      <c r="C18" s="29" t="s">
        <v>45</v>
      </c>
      <c r="D18" s="29">
        <v>543061.52975400002</v>
      </c>
      <c r="E18" s="29" t="s">
        <v>29</v>
      </c>
      <c r="F18" s="29" t="s">
        <v>53</v>
      </c>
      <c r="G18" s="29" t="s">
        <v>47</v>
      </c>
      <c r="H18" s="29" t="s">
        <v>7</v>
      </c>
      <c r="I18" s="29" t="s">
        <v>8</v>
      </c>
      <c r="J18" s="29" t="s">
        <v>10</v>
      </c>
      <c r="K18" s="29" t="s">
        <v>10</v>
      </c>
      <c r="L18" s="29" t="s">
        <v>11</v>
      </c>
      <c r="O18" s="5" t="str">
        <f>E18</f>
        <v>CHATEAUDUN</v>
      </c>
      <c r="P18" s="4">
        <f>D18</f>
        <v>543061.52975400002</v>
      </c>
      <c r="R18" s="29">
        <f>MAX(P18:P23)</f>
        <v>543061.52975400002</v>
      </c>
      <c r="X18" s="12"/>
    </row>
    <row r="19" spans="1:24" x14ac:dyDescent="0.25">
      <c r="A19" s="29">
        <v>107</v>
      </c>
      <c r="B19" s="29" t="s">
        <v>28</v>
      </c>
      <c r="C19" s="29" t="s">
        <v>45</v>
      </c>
      <c r="D19" s="29">
        <v>250791.41895600001</v>
      </c>
      <c r="E19" s="29" t="s">
        <v>30</v>
      </c>
      <c r="F19" s="29" t="s">
        <v>53</v>
      </c>
      <c r="G19" s="29" t="s">
        <v>48</v>
      </c>
      <c r="H19" s="29" t="s">
        <v>12</v>
      </c>
      <c r="I19" s="29" t="s">
        <v>13</v>
      </c>
      <c r="J19" s="29" t="s">
        <v>10</v>
      </c>
      <c r="K19" s="29" t="s">
        <v>10</v>
      </c>
      <c r="L19" s="29" t="s">
        <v>11</v>
      </c>
      <c r="O19" s="5" t="str">
        <f t="shared" ref="O19:O26" si="4">E19</f>
        <v>HAMBURG</v>
      </c>
      <c r="P19" s="4">
        <f>D19</f>
        <v>250791.41895600001</v>
      </c>
      <c r="R19" s="11"/>
    </row>
    <row r="20" spans="1:24" x14ac:dyDescent="0.25">
      <c r="A20" s="29">
        <v>108</v>
      </c>
      <c r="B20" s="29" t="s">
        <v>28</v>
      </c>
      <c r="C20" s="29" t="s">
        <v>45</v>
      </c>
      <c r="D20" s="29">
        <v>141753.74039799999</v>
      </c>
      <c r="E20" s="29" t="s">
        <v>32</v>
      </c>
      <c r="F20" s="29" t="s">
        <v>53</v>
      </c>
      <c r="G20" s="29" t="s">
        <v>49</v>
      </c>
      <c r="H20" s="29" t="s">
        <v>16</v>
      </c>
      <c r="I20" s="29" t="s">
        <v>17</v>
      </c>
      <c r="J20" s="29" t="s">
        <v>10</v>
      </c>
      <c r="K20" s="29" t="s">
        <v>10</v>
      </c>
      <c r="L20" s="29" t="s">
        <v>11</v>
      </c>
      <c r="O20" s="5" t="str">
        <f t="shared" si="4"/>
        <v>KREMSMUENSTER</v>
      </c>
      <c r="P20" s="4">
        <f>D20</f>
        <v>141753.74039799999</v>
      </c>
      <c r="R20" s="11"/>
    </row>
    <row r="21" spans="1:24" x14ac:dyDescent="0.25">
      <c r="A21" s="29">
        <v>109</v>
      </c>
      <c r="B21" s="29" t="s">
        <v>28</v>
      </c>
      <c r="C21" s="29" t="s">
        <v>45</v>
      </c>
      <c r="D21" s="29">
        <v>134466.35075700001</v>
      </c>
      <c r="E21" s="29" t="s">
        <v>36</v>
      </c>
      <c r="F21" s="29" t="s">
        <v>53</v>
      </c>
      <c r="G21" s="29" t="s">
        <v>50</v>
      </c>
      <c r="H21" s="29" t="s">
        <v>37</v>
      </c>
      <c r="I21" s="29" t="s">
        <v>38</v>
      </c>
      <c r="J21" s="29" t="s">
        <v>10</v>
      </c>
      <c r="K21" s="29" t="s">
        <v>10</v>
      </c>
      <c r="L21" s="29" t="s">
        <v>11</v>
      </c>
      <c r="O21" s="5" t="str">
        <f t="shared" si="4"/>
        <v>OKEHAMPTON</v>
      </c>
      <c r="P21" s="4">
        <f>D21</f>
        <v>134466.35075700001</v>
      </c>
      <c r="R21" s="11"/>
    </row>
    <row r="22" spans="1:24" x14ac:dyDescent="0.25">
      <c r="A22" s="29">
        <v>110</v>
      </c>
      <c r="B22" s="29" t="s">
        <v>28</v>
      </c>
      <c r="C22" s="29" t="s">
        <v>45</v>
      </c>
      <c r="D22" s="29">
        <v>189279.94204600001</v>
      </c>
      <c r="E22" s="29" t="s">
        <v>39</v>
      </c>
      <c r="F22" s="29" t="s">
        <v>53</v>
      </c>
      <c r="G22" s="29" t="s">
        <v>51</v>
      </c>
      <c r="H22" s="29" t="s">
        <v>40</v>
      </c>
      <c r="I22" s="29" t="s">
        <v>41</v>
      </c>
      <c r="J22" s="29" t="s">
        <v>10</v>
      </c>
      <c r="K22" s="29" t="s">
        <v>10</v>
      </c>
      <c r="L22" s="29" t="s">
        <v>11</v>
      </c>
      <c r="O22" s="5" t="str">
        <f t="shared" si="4"/>
        <v>PIACENZA</v>
      </c>
      <c r="P22" s="4">
        <f>D22</f>
        <v>189279.94204600001</v>
      </c>
      <c r="R22" s="11"/>
    </row>
    <row r="23" spans="1:24" ht="15.75" thickBot="1" x14ac:dyDescent="0.3">
      <c r="A23" s="29">
        <v>111</v>
      </c>
      <c r="B23" s="29" t="s">
        <v>28</v>
      </c>
      <c r="C23" s="29" t="s">
        <v>45</v>
      </c>
      <c r="D23" s="29">
        <v>162046.40336600001</v>
      </c>
      <c r="E23" s="29" t="s">
        <v>33</v>
      </c>
      <c r="F23" s="29" t="s">
        <v>53</v>
      </c>
      <c r="G23" s="29" t="s">
        <v>52</v>
      </c>
      <c r="H23" s="29" t="s">
        <v>18</v>
      </c>
      <c r="I23" s="29" t="s">
        <v>19</v>
      </c>
      <c r="J23" s="29" t="s">
        <v>10</v>
      </c>
      <c r="K23" s="29" t="s">
        <v>10</v>
      </c>
      <c r="L23" s="29" t="s">
        <v>11</v>
      </c>
      <c r="O23" s="7" t="str">
        <f t="shared" si="4"/>
        <v>PORTO</v>
      </c>
      <c r="P23" s="8">
        <f>D23</f>
        <v>162046.40336600001</v>
      </c>
      <c r="R23" s="11"/>
    </row>
    <row r="24" spans="1:24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O24" s="29"/>
      <c r="P24" s="29"/>
      <c r="R24" s="11"/>
    </row>
    <row r="25" spans="1:24" x14ac:dyDescent="0.25">
      <c r="O25" s="29"/>
      <c r="P25" s="29"/>
    </row>
    <row r="26" spans="1:24" x14ac:dyDescent="0.25">
      <c r="O26" s="29"/>
      <c r="P26" s="29"/>
    </row>
    <row r="27" spans="1:24" x14ac:dyDescent="0.25">
      <c r="O27" s="29"/>
      <c r="P27" s="29"/>
    </row>
    <row r="28" spans="1:24" ht="15.75" thickBot="1" x14ac:dyDescent="0.3"/>
    <row r="29" spans="1:24" ht="15.75" customHeight="1" thickBot="1" x14ac:dyDescent="0.3">
      <c r="A29" s="1" t="s">
        <v>80</v>
      </c>
      <c r="O29" s="3" t="s">
        <v>42</v>
      </c>
      <c r="P29" s="13" t="str">
        <f>A29</f>
        <v>Nitrate_PO</v>
      </c>
    </row>
    <row r="30" spans="1:24" ht="27" x14ac:dyDescent="0.25">
      <c r="O30" s="14" t="s">
        <v>43</v>
      </c>
      <c r="P30" s="2" t="s">
        <v>44</v>
      </c>
    </row>
    <row r="31" spans="1:24" ht="15.75" thickBot="1" x14ac:dyDescent="0.3">
      <c r="A31" s="29" t="s">
        <v>24</v>
      </c>
      <c r="B31" s="29" t="s">
        <v>25</v>
      </c>
      <c r="C31" s="29" t="s">
        <v>26</v>
      </c>
      <c r="D31" s="29" t="s">
        <v>45</v>
      </c>
      <c r="E31" s="29" t="s">
        <v>27</v>
      </c>
      <c r="F31" s="29" t="s">
        <v>0</v>
      </c>
      <c r="G31" s="29" t="s">
        <v>1</v>
      </c>
      <c r="H31" s="29" t="s">
        <v>2</v>
      </c>
      <c r="I31" s="29" t="s">
        <v>3</v>
      </c>
      <c r="J31" s="29" t="s">
        <v>4</v>
      </c>
      <c r="K31" s="29" t="s">
        <v>5</v>
      </c>
      <c r="L31" s="29" t="s">
        <v>6</v>
      </c>
      <c r="O31" s="15"/>
      <c r="P31" s="6" t="s">
        <v>79</v>
      </c>
      <c r="R31" s="10"/>
      <c r="T31" t="s">
        <v>42</v>
      </c>
      <c r="U31" t="s">
        <v>46</v>
      </c>
      <c r="V31" t="s">
        <v>53</v>
      </c>
      <c r="W31" t="s">
        <v>80</v>
      </c>
      <c r="X31" t="s">
        <v>90</v>
      </c>
    </row>
    <row r="32" spans="1:24" x14ac:dyDescent="0.25">
      <c r="A32" s="29">
        <v>112</v>
      </c>
      <c r="B32" s="29" t="s">
        <v>28</v>
      </c>
      <c r="C32" s="29" t="s">
        <v>45</v>
      </c>
      <c r="D32" s="29">
        <v>335617.585142</v>
      </c>
      <c r="E32" s="29" t="s">
        <v>29</v>
      </c>
      <c r="F32" s="29" t="s">
        <v>80</v>
      </c>
      <c r="G32" s="29" t="s">
        <v>81</v>
      </c>
      <c r="H32" s="29" t="s">
        <v>7</v>
      </c>
      <c r="I32" s="29" t="s">
        <v>8</v>
      </c>
      <c r="J32" s="29" t="s">
        <v>9</v>
      </c>
      <c r="K32" s="29" t="s">
        <v>10</v>
      </c>
      <c r="L32" s="29" t="s">
        <v>11</v>
      </c>
      <c r="O32" s="5" t="str">
        <f>E32</f>
        <v>CHATEAUDUN</v>
      </c>
      <c r="P32" s="4">
        <f>D32</f>
        <v>335617.585142</v>
      </c>
      <c r="R32" s="29">
        <f>MAX(P32:P40)</f>
        <v>539480.04752000002</v>
      </c>
      <c r="T32" t="s">
        <v>29</v>
      </c>
      <c r="U32">
        <v>53200.369052000002</v>
      </c>
      <c r="V32">
        <v>543061.52975400002</v>
      </c>
      <c r="W32">
        <v>335617.585142</v>
      </c>
      <c r="X32">
        <v>670070.96435999998</v>
      </c>
    </row>
    <row r="33" spans="1:24" x14ac:dyDescent="0.25">
      <c r="A33" s="29">
        <v>113</v>
      </c>
      <c r="B33" s="29" t="s">
        <v>28</v>
      </c>
      <c r="C33" s="29" t="s">
        <v>45</v>
      </c>
      <c r="D33" s="29">
        <v>292349.69381700002</v>
      </c>
      <c r="E33" s="29" t="s">
        <v>30</v>
      </c>
      <c r="F33" s="29" t="s">
        <v>80</v>
      </c>
      <c r="G33" s="29" t="s">
        <v>82</v>
      </c>
      <c r="H33" s="29" t="s">
        <v>12</v>
      </c>
      <c r="I33" s="29" t="s">
        <v>13</v>
      </c>
      <c r="J33" s="29" t="s">
        <v>10</v>
      </c>
      <c r="K33" s="29" t="s">
        <v>10</v>
      </c>
      <c r="L33" s="29" t="s">
        <v>11</v>
      </c>
      <c r="O33" s="5" t="str">
        <f t="shared" ref="O33:O40" si="5">E33</f>
        <v>HAMBURG</v>
      </c>
      <c r="P33" s="4">
        <f>D33</f>
        <v>292349.69381700002</v>
      </c>
      <c r="R33" s="11"/>
      <c r="T33" t="s">
        <v>30</v>
      </c>
      <c r="U33">
        <v>24134.750200999999</v>
      </c>
      <c r="V33">
        <v>250791.41895600001</v>
      </c>
      <c r="W33">
        <v>292349.69381700002</v>
      </c>
      <c r="X33">
        <v>648717.86755099997</v>
      </c>
    </row>
    <row r="34" spans="1:24" x14ac:dyDescent="0.25">
      <c r="A34" s="29">
        <v>114</v>
      </c>
      <c r="B34" s="29" t="s">
        <v>28</v>
      </c>
      <c r="C34" s="29" t="s">
        <v>45</v>
      </c>
      <c r="D34" s="29">
        <v>369525.131536</v>
      </c>
      <c r="E34" s="29" t="s">
        <v>31</v>
      </c>
      <c r="F34" s="29" t="s">
        <v>80</v>
      </c>
      <c r="G34" s="29" t="s">
        <v>83</v>
      </c>
      <c r="H34" s="29" t="s">
        <v>14</v>
      </c>
      <c r="I34" s="29" t="s">
        <v>15</v>
      </c>
      <c r="J34" s="29" t="s">
        <v>10</v>
      </c>
      <c r="K34" s="29" t="s">
        <v>10</v>
      </c>
      <c r="L34" s="29" t="s">
        <v>11</v>
      </c>
      <c r="O34" s="5" t="str">
        <f t="shared" si="5"/>
        <v>JOKIOINEN</v>
      </c>
      <c r="P34" s="4">
        <f>D34</f>
        <v>369525.131536</v>
      </c>
      <c r="R34" s="11"/>
      <c r="T34" t="s">
        <v>31</v>
      </c>
      <c r="U34">
        <v>13936.633272999999</v>
      </c>
      <c r="V34">
        <v>141753.74039799999</v>
      </c>
      <c r="W34">
        <v>369525.131536</v>
      </c>
      <c r="X34">
        <v>886762.51656300004</v>
      </c>
    </row>
    <row r="35" spans="1:24" x14ac:dyDescent="0.25">
      <c r="A35" s="29">
        <v>115</v>
      </c>
      <c r="B35" s="29" t="s">
        <v>28</v>
      </c>
      <c r="C35" s="29" t="s">
        <v>45</v>
      </c>
      <c r="D35" s="29">
        <v>185514.31814700001</v>
      </c>
      <c r="E35" s="29" t="s">
        <v>32</v>
      </c>
      <c r="F35" s="29" t="s">
        <v>80</v>
      </c>
      <c r="G35" s="29" t="s">
        <v>84</v>
      </c>
      <c r="H35" s="29" t="s">
        <v>16</v>
      </c>
      <c r="I35" s="29" t="s">
        <v>17</v>
      </c>
      <c r="J35" s="29" t="s">
        <v>10</v>
      </c>
      <c r="K35" s="29" t="s">
        <v>10</v>
      </c>
      <c r="L35" s="29" t="s">
        <v>11</v>
      </c>
      <c r="O35" s="5" t="str">
        <f t="shared" si="5"/>
        <v>KREMSMUENSTER</v>
      </c>
      <c r="P35" s="4">
        <f>D35</f>
        <v>185514.31814700001</v>
      </c>
      <c r="R35" s="11"/>
      <c r="T35" t="s">
        <v>32</v>
      </c>
      <c r="U35">
        <v>13255.831647000001</v>
      </c>
      <c r="V35">
        <v>134466.35075700001</v>
      </c>
      <c r="W35">
        <v>185514.31814700001</v>
      </c>
      <c r="X35">
        <v>401065.52673300001</v>
      </c>
    </row>
    <row r="36" spans="1:24" x14ac:dyDescent="0.25">
      <c r="A36" s="29">
        <v>116</v>
      </c>
      <c r="B36" s="29" t="s">
        <v>28</v>
      </c>
      <c r="C36" s="29" t="s">
        <v>45</v>
      </c>
      <c r="D36" s="29">
        <v>149220.09697499999</v>
      </c>
      <c r="E36" s="29" t="s">
        <v>36</v>
      </c>
      <c r="F36" s="29" t="s">
        <v>80</v>
      </c>
      <c r="G36" s="29" t="s">
        <v>85</v>
      </c>
      <c r="H36" s="29" t="s">
        <v>37</v>
      </c>
      <c r="I36" s="29" t="s">
        <v>38</v>
      </c>
      <c r="J36" s="29" t="s">
        <v>10</v>
      </c>
      <c r="K36" s="29" t="s">
        <v>10</v>
      </c>
      <c r="L36" s="29" t="s">
        <v>11</v>
      </c>
      <c r="O36" s="5" t="str">
        <f t="shared" si="5"/>
        <v>OKEHAMPTON</v>
      </c>
      <c r="P36" s="4">
        <f>D36</f>
        <v>149220.09697499999</v>
      </c>
      <c r="R36" s="11"/>
      <c r="T36" t="s">
        <v>36</v>
      </c>
      <c r="U36">
        <v>18512.522687000001</v>
      </c>
      <c r="V36">
        <v>189279.94204600001</v>
      </c>
      <c r="W36">
        <v>149220.09697499999</v>
      </c>
    </row>
    <row r="37" spans="1:24" x14ac:dyDescent="0.25">
      <c r="A37" s="29">
        <v>117</v>
      </c>
      <c r="B37" s="29" t="s">
        <v>28</v>
      </c>
      <c r="C37" s="29" t="s">
        <v>45</v>
      </c>
      <c r="D37" s="29">
        <v>239289.37218999999</v>
      </c>
      <c r="E37" s="29" t="s">
        <v>39</v>
      </c>
      <c r="F37" s="29" t="s">
        <v>80</v>
      </c>
      <c r="G37" s="29" t="s">
        <v>86</v>
      </c>
      <c r="H37" s="29" t="s">
        <v>40</v>
      </c>
      <c r="I37" s="29" t="s">
        <v>41</v>
      </c>
      <c r="J37" s="29" t="s">
        <v>9</v>
      </c>
      <c r="K37" s="29" t="s">
        <v>10</v>
      </c>
      <c r="L37" s="29" t="s">
        <v>11</v>
      </c>
      <c r="O37" s="5" t="str">
        <f t="shared" si="5"/>
        <v>PIACENZA</v>
      </c>
      <c r="P37" s="4">
        <f>D37</f>
        <v>239289.37218999999</v>
      </c>
      <c r="R37" s="11"/>
      <c r="T37" t="s">
        <v>39</v>
      </c>
      <c r="U37">
        <v>16390.425119</v>
      </c>
      <c r="V37">
        <v>162046.40336600001</v>
      </c>
      <c r="W37">
        <v>239289.37218999999</v>
      </c>
    </row>
    <row r="38" spans="1:24" x14ac:dyDescent="0.25">
      <c r="A38" s="29">
        <v>118</v>
      </c>
      <c r="B38" s="29" t="s">
        <v>28</v>
      </c>
      <c r="C38" s="29" t="s">
        <v>45</v>
      </c>
      <c r="D38" s="29">
        <v>121735.33996100001</v>
      </c>
      <c r="E38" s="29" t="s">
        <v>33</v>
      </c>
      <c r="F38" s="29" t="s">
        <v>80</v>
      </c>
      <c r="G38" s="29" t="s">
        <v>87</v>
      </c>
      <c r="H38" s="29" t="s">
        <v>18</v>
      </c>
      <c r="I38" s="29" t="s">
        <v>19</v>
      </c>
      <c r="J38" s="29" t="s">
        <v>9</v>
      </c>
      <c r="K38" s="29" t="s">
        <v>10</v>
      </c>
      <c r="L38" s="29" t="s">
        <v>11</v>
      </c>
      <c r="O38" s="5" t="str">
        <f t="shared" si="5"/>
        <v>PORTO</v>
      </c>
      <c r="P38" s="4">
        <f>D38</f>
        <v>121735.33996100001</v>
      </c>
      <c r="R38" s="11"/>
      <c r="T38" t="s">
        <v>33</v>
      </c>
      <c r="W38">
        <v>121735.33996100001</v>
      </c>
      <c r="X38" s="4">
        <v>262669.43798599998</v>
      </c>
    </row>
    <row r="39" spans="1:24" x14ac:dyDescent="0.25">
      <c r="A39" s="29">
        <v>119</v>
      </c>
      <c r="B39" s="29" t="s">
        <v>28</v>
      </c>
      <c r="C39" s="29" t="s">
        <v>45</v>
      </c>
      <c r="D39" s="29">
        <v>420744.02448700002</v>
      </c>
      <c r="E39" s="29" t="s">
        <v>34</v>
      </c>
      <c r="F39" s="29" t="s">
        <v>80</v>
      </c>
      <c r="G39" s="29" t="s">
        <v>88</v>
      </c>
      <c r="H39" s="29" t="s">
        <v>20</v>
      </c>
      <c r="I39" s="29" t="s">
        <v>21</v>
      </c>
      <c r="J39" s="29" t="s">
        <v>9</v>
      </c>
      <c r="K39" s="29" t="s">
        <v>10</v>
      </c>
      <c r="L39" s="29" t="s">
        <v>11</v>
      </c>
      <c r="O39" s="5" t="str">
        <f t="shared" si="5"/>
        <v>SEVILLA</v>
      </c>
      <c r="P39" s="4">
        <f>D39</f>
        <v>420744.02448700002</v>
      </c>
      <c r="T39" t="s">
        <v>34</v>
      </c>
      <c r="W39">
        <v>420744.02448700002</v>
      </c>
    </row>
    <row r="40" spans="1:24" ht="15.75" thickBot="1" x14ac:dyDescent="0.3">
      <c r="A40" s="29">
        <v>120</v>
      </c>
      <c r="B40" s="29" t="s">
        <v>28</v>
      </c>
      <c r="C40" s="29" t="s">
        <v>45</v>
      </c>
      <c r="D40" s="29">
        <v>539480.04752000002</v>
      </c>
      <c r="E40" s="29" t="s">
        <v>35</v>
      </c>
      <c r="F40" s="29" t="s">
        <v>80</v>
      </c>
      <c r="G40" s="29" t="s">
        <v>89</v>
      </c>
      <c r="H40" s="29" t="s">
        <v>22</v>
      </c>
      <c r="I40" s="29" t="s">
        <v>23</v>
      </c>
      <c r="J40" s="29" t="s">
        <v>9</v>
      </c>
      <c r="K40" s="29" t="s">
        <v>10</v>
      </c>
      <c r="L40" s="29" t="s">
        <v>11</v>
      </c>
      <c r="O40" s="7" t="str">
        <f t="shared" si="5"/>
        <v>THIVA</v>
      </c>
      <c r="P40" s="8">
        <f>D40</f>
        <v>539480.04752000002</v>
      </c>
      <c r="T40" t="s">
        <v>35</v>
      </c>
      <c r="W40">
        <v>539480.04752000002</v>
      </c>
      <c r="X40">
        <v>659263.409812</v>
      </c>
    </row>
    <row r="42" spans="1:24" ht="15.75" thickBot="1" x14ac:dyDescent="0.3"/>
    <row r="43" spans="1:24" ht="15.75" thickBot="1" x14ac:dyDescent="0.3">
      <c r="A43" s="1" t="s">
        <v>90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" t="s">
        <v>42</v>
      </c>
      <c r="P43" s="13" t="str">
        <f>A43</f>
        <v>Nitrate_VEG</v>
      </c>
      <c r="T43" t="s">
        <v>99</v>
      </c>
    </row>
    <row r="44" spans="1:24" ht="27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14" t="s">
        <v>43</v>
      </c>
      <c r="P44" s="2" t="s">
        <v>44</v>
      </c>
      <c r="T44" s="29" t="s">
        <v>42</v>
      </c>
      <c r="U44" s="29" t="s">
        <v>46</v>
      </c>
      <c r="V44" s="29" t="s">
        <v>53</v>
      </c>
      <c r="W44" s="29" t="s">
        <v>80</v>
      </c>
      <c r="X44" s="29" t="s">
        <v>90</v>
      </c>
    </row>
    <row r="45" spans="1:24" ht="15.75" thickBot="1" x14ac:dyDescent="0.3">
      <c r="A45" s="29" t="s">
        <v>24</v>
      </c>
      <c r="B45" s="29" t="s">
        <v>25</v>
      </c>
      <c r="C45" s="29" t="s">
        <v>26</v>
      </c>
      <c r="D45" s="29" t="s">
        <v>45</v>
      </c>
      <c r="E45" s="29" t="s">
        <v>27</v>
      </c>
      <c r="F45" s="29" t="s">
        <v>0</v>
      </c>
      <c r="G45" s="29" t="s">
        <v>1</v>
      </c>
      <c r="H45" s="29" t="s">
        <v>2</v>
      </c>
      <c r="I45" s="29" t="s">
        <v>3</v>
      </c>
      <c r="J45" s="29" t="s">
        <v>4</v>
      </c>
      <c r="K45" s="29" t="s">
        <v>5</v>
      </c>
      <c r="L45" s="29" t="s">
        <v>6</v>
      </c>
      <c r="M45" s="29"/>
      <c r="N45" s="29"/>
      <c r="O45" s="15"/>
      <c r="P45" s="6" t="s">
        <v>79</v>
      </c>
      <c r="T45" s="29" t="s">
        <v>29</v>
      </c>
      <c r="U45" s="29">
        <f>ROUND(U32/1000,2)</f>
        <v>53.2</v>
      </c>
      <c r="V45" s="29">
        <f>ROUND(V32/1000,2)</f>
        <v>543.05999999999995</v>
      </c>
      <c r="W45" s="29">
        <f>ROUND(W32/1000,2)</f>
        <v>335.62</v>
      </c>
      <c r="X45" s="29">
        <f>ROUND(X32/1000,2)</f>
        <v>670.07</v>
      </c>
    </row>
    <row r="46" spans="1:24" x14ac:dyDescent="0.25">
      <c r="A46" s="29">
        <v>121</v>
      </c>
      <c r="B46" s="29" t="s">
        <v>28</v>
      </c>
      <c r="C46" s="29" t="s">
        <v>45</v>
      </c>
      <c r="D46" s="29">
        <v>670070.96435999998</v>
      </c>
      <c r="E46" s="29" t="s">
        <v>29</v>
      </c>
      <c r="F46" s="29" t="s">
        <v>90</v>
      </c>
      <c r="G46" s="29" t="s">
        <v>91</v>
      </c>
      <c r="H46" s="29" t="s">
        <v>7</v>
      </c>
      <c r="I46" s="29" t="s">
        <v>8</v>
      </c>
      <c r="J46" s="29" t="s">
        <v>9</v>
      </c>
      <c r="K46" s="29" t="s">
        <v>10</v>
      </c>
      <c r="L46" s="29" t="s">
        <v>11</v>
      </c>
      <c r="M46" s="29"/>
      <c r="N46" s="29"/>
      <c r="O46" s="5" t="str">
        <f>E46</f>
        <v>CHATEAUDUN</v>
      </c>
      <c r="P46" s="4">
        <f>D46</f>
        <v>670070.96435999998</v>
      </c>
      <c r="R46" s="29">
        <f>MAX(P46:P52)</f>
        <v>886762.51656300004</v>
      </c>
      <c r="T46" s="29" t="s">
        <v>30</v>
      </c>
      <c r="U46" s="29">
        <f t="shared" ref="U46:V50" si="6">ROUND(U33/1000,2)</f>
        <v>24.13</v>
      </c>
      <c r="V46" s="29">
        <f t="shared" si="6"/>
        <v>250.79</v>
      </c>
      <c r="W46" s="29">
        <f t="shared" ref="W46:X46" si="7">ROUND(W33/1000,2)</f>
        <v>292.35000000000002</v>
      </c>
      <c r="X46" s="29">
        <f t="shared" si="7"/>
        <v>648.72</v>
      </c>
    </row>
    <row r="47" spans="1:24" x14ac:dyDescent="0.25">
      <c r="A47" s="29">
        <v>122</v>
      </c>
      <c r="B47" s="29" t="s">
        <v>28</v>
      </c>
      <c r="C47" s="29" t="s">
        <v>45</v>
      </c>
      <c r="D47" s="29">
        <v>648717.86755099997</v>
      </c>
      <c r="E47" s="29" t="s">
        <v>30</v>
      </c>
      <c r="F47" s="29" t="s">
        <v>90</v>
      </c>
      <c r="G47" s="29" t="s">
        <v>92</v>
      </c>
      <c r="H47" s="29" t="s">
        <v>12</v>
      </c>
      <c r="I47" s="29" t="s">
        <v>13</v>
      </c>
      <c r="J47" s="29" t="s">
        <v>10</v>
      </c>
      <c r="K47" s="29" t="s">
        <v>10</v>
      </c>
      <c r="L47" s="29" t="s">
        <v>11</v>
      </c>
      <c r="M47" s="29"/>
      <c r="N47" s="29"/>
      <c r="O47" s="5" t="str">
        <f t="shared" ref="O47:O54" si="8">E47</f>
        <v>HAMBURG</v>
      </c>
      <c r="P47" s="4">
        <f>D47</f>
        <v>648717.86755099997</v>
      </c>
      <c r="T47" s="29" t="s">
        <v>31</v>
      </c>
      <c r="U47" s="29">
        <f t="shared" si="6"/>
        <v>13.94</v>
      </c>
      <c r="V47" s="29">
        <f t="shared" si="6"/>
        <v>141.75</v>
      </c>
      <c r="W47" s="29">
        <f t="shared" ref="W47:X47" si="9">ROUND(W34/1000,2)</f>
        <v>369.53</v>
      </c>
      <c r="X47" s="29">
        <f t="shared" si="9"/>
        <v>886.76</v>
      </c>
    </row>
    <row r="48" spans="1:24" x14ac:dyDescent="0.25">
      <c r="A48" s="29">
        <v>123</v>
      </c>
      <c r="B48" s="29" t="s">
        <v>28</v>
      </c>
      <c r="C48" s="29" t="s">
        <v>45</v>
      </c>
      <c r="D48" s="29">
        <v>886762.51656300004</v>
      </c>
      <c r="E48" s="29" t="s">
        <v>31</v>
      </c>
      <c r="F48" s="29" t="s">
        <v>90</v>
      </c>
      <c r="G48" s="29" t="s">
        <v>93</v>
      </c>
      <c r="H48" s="29" t="s">
        <v>14</v>
      </c>
      <c r="I48" s="29" t="s">
        <v>15</v>
      </c>
      <c r="J48" s="29" t="s">
        <v>10</v>
      </c>
      <c r="K48" s="29" t="s">
        <v>10</v>
      </c>
      <c r="L48" s="29" t="s">
        <v>11</v>
      </c>
      <c r="M48" s="29"/>
      <c r="N48" s="29"/>
      <c r="O48" s="5" t="str">
        <f t="shared" si="8"/>
        <v>JOKIOINEN</v>
      </c>
      <c r="P48" s="4">
        <f>D48</f>
        <v>886762.51656300004</v>
      </c>
      <c r="T48" s="29" t="s">
        <v>32</v>
      </c>
      <c r="U48" s="29">
        <f t="shared" si="6"/>
        <v>13.26</v>
      </c>
      <c r="V48" s="29">
        <f t="shared" si="6"/>
        <v>134.47</v>
      </c>
      <c r="W48" s="29">
        <f t="shared" ref="W48:X48" si="10">ROUND(W35/1000,2)</f>
        <v>185.51</v>
      </c>
      <c r="X48" s="29">
        <f t="shared" si="10"/>
        <v>401.07</v>
      </c>
    </row>
    <row r="49" spans="1:24" x14ac:dyDescent="0.25">
      <c r="A49" s="29">
        <v>124</v>
      </c>
      <c r="B49" s="29" t="s">
        <v>28</v>
      </c>
      <c r="C49" s="29" t="s">
        <v>45</v>
      </c>
      <c r="D49" s="29">
        <v>401065.52673300001</v>
      </c>
      <c r="E49" s="29" t="s">
        <v>32</v>
      </c>
      <c r="F49" s="29" t="s">
        <v>90</v>
      </c>
      <c r="G49" s="29" t="s">
        <v>94</v>
      </c>
      <c r="H49" s="29" t="s">
        <v>16</v>
      </c>
      <c r="I49" s="29" t="s">
        <v>17</v>
      </c>
      <c r="J49" s="29" t="s">
        <v>10</v>
      </c>
      <c r="K49" s="29" t="s">
        <v>10</v>
      </c>
      <c r="L49" s="29" t="s">
        <v>11</v>
      </c>
      <c r="M49" s="29"/>
      <c r="N49" s="29"/>
      <c r="O49" s="5" t="str">
        <f t="shared" si="8"/>
        <v>KREMSMUENSTER</v>
      </c>
      <c r="P49" s="4">
        <f>D49</f>
        <v>401065.52673300001</v>
      </c>
      <c r="T49" s="29" t="s">
        <v>36</v>
      </c>
      <c r="U49" s="29">
        <f t="shared" si="6"/>
        <v>18.510000000000002</v>
      </c>
      <c r="V49" s="29">
        <f t="shared" si="6"/>
        <v>189.28</v>
      </c>
      <c r="W49" s="29">
        <f t="shared" ref="W49:X49" si="11">ROUND(W36/1000,2)</f>
        <v>149.22</v>
      </c>
      <c r="X49" s="29"/>
    </row>
    <row r="50" spans="1:24" x14ac:dyDescent="0.25">
      <c r="A50" s="29">
        <v>125</v>
      </c>
      <c r="B50" s="29" t="s">
        <v>28</v>
      </c>
      <c r="C50" s="29" t="s">
        <v>45</v>
      </c>
      <c r="D50" s="29">
        <v>262669.43798599998</v>
      </c>
      <c r="E50" s="29" t="s">
        <v>33</v>
      </c>
      <c r="F50" s="29" t="s">
        <v>90</v>
      </c>
      <c r="G50" s="29" t="s">
        <v>95</v>
      </c>
      <c r="H50" s="29" t="s">
        <v>18</v>
      </c>
      <c r="I50" s="29" t="s">
        <v>19</v>
      </c>
      <c r="J50" s="29" t="s">
        <v>9</v>
      </c>
      <c r="K50" s="29" t="s">
        <v>10</v>
      </c>
      <c r="L50" s="29" t="s">
        <v>11</v>
      </c>
      <c r="M50" s="29"/>
      <c r="N50" s="29"/>
      <c r="O50" s="5" t="str">
        <f t="shared" si="8"/>
        <v>PORTO</v>
      </c>
      <c r="P50" s="4">
        <f>D50</f>
        <v>262669.43798599998</v>
      </c>
      <c r="T50" s="29" t="s">
        <v>39</v>
      </c>
      <c r="U50" s="29">
        <f t="shared" si="6"/>
        <v>16.39</v>
      </c>
      <c r="V50" s="29">
        <f t="shared" si="6"/>
        <v>162.05000000000001</v>
      </c>
      <c r="W50" s="29">
        <f t="shared" ref="W50:X52" si="12">ROUND(W37/1000,2)</f>
        <v>239.29</v>
      </c>
      <c r="X50" s="29"/>
    </row>
    <row r="51" spans="1:24" x14ac:dyDescent="0.25">
      <c r="A51" s="29">
        <v>126</v>
      </c>
      <c r="B51" s="29" t="s">
        <v>28</v>
      </c>
      <c r="C51" s="29" t="s">
        <v>45</v>
      </c>
      <c r="D51" s="29" t="s">
        <v>96</v>
      </c>
      <c r="E51" s="29" t="s">
        <v>34</v>
      </c>
      <c r="F51" s="29" t="s">
        <v>90</v>
      </c>
      <c r="G51" s="29" t="s">
        <v>97</v>
      </c>
      <c r="H51" s="29" t="s">
        <v>20</v>
      </c>
      <c r="I51" s="29" t="s">
        <v>21</v>
      </c>
      <c r="J51" s="29" t="s">
        <v>9</v>
      </c>
      <c r="K51" s="29" t="s">
        <v>10</v>
      </c>
      <c r="L51" s="29" t="s">
        <v>11</v>
      </c>
      <c r="M51" s="29"/>
      <c r="N51" s="29"/>
      <c r="O51" s="5" t="str">
        <f t="shared" si="8"/>
        <v>SEVILLA</v>
      </c>
      <c r="P51" s="4" t="str">
        <f>D51</f>
        <v>*************</v>
      </c>
      <c r="T51" s="29" t="s">
        <v>33</v>
      </c>
      <c r="U51" s="29"/>
      <c r="V51" s="29"/>
      <c r="W51" s="29">
        <f t="shared" si="12"/>
        <v>121.74</v>
      </c>
      <c r="X51" s="29">
        <f t="shared" ref="X51" si="13">ROUND(X38/1000,2)</f>
        <v>262.67</v>
      </c>
    </row>
    <row r="52" spans="1:24" ht="15.75" thickBot="1" x14ac:dyDescent="0.3">
      <c r="A52" s="29">
        <v>127</v>
      </c>
      <c r="B52" s="29" t="s">
        <v>28</v>
      </c>
      <c r="C52" s="29" t="s">
        <v>45</v>
      </c>
      <c r="D52" s="29">
        <v>659263.409812</v>
      </c>
      <c r="E52" s="29" t="s">
        <v>35</v>
      </c>
      <c r="F52" s="29" t="s">
        <v>90</v>
      </c>
      <c r="G52" s="29" t="s">
        <v>98</v>
      </c>
      <c r="H52" s="29" t="s">
        <v>22</v>
      </c>
      <c r="I52" s="29" t="s">
        <v>23</v>
      </c>
      <c r="J52" s="29" t="s">
        <v>9</v>
      </c>
      <c r="K52" s="29" t="s">
        <v>10</v>
      </c>
      <c r="L52" s="29" t="s">
        <v>11</v>
      </c>
      <c r="M52" s="29"/>
      <c r="N52" s="29"/>
      <c r="O52" s="7" t="str">
        <f t="shared" si="8"/>
        <v>THIVA</v>
      </c>
      <c r="P52" s="8">
        <f>D52</f>
        <v>659263.409812</v>
      </c>
      <c r="T52" s="29" t="s">
        <v>34</v>
      </c>
      <c r="U52" s="29"/>
      <c r="V52" s="29"/>
      <c r="W52" s="29">
        <f t="shared" si="12"/>
        <v>420.74</v>
      </c>
      <c r="X52" s="29"/>
    </row>
    <row r="53" spans="1:24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T53" s="29" t="s">
        <v>35</v>
      </c>
      <c r="U53" s="29"/>
      <c r="V53" s="29"/>
      <c r="W53" s="29">
        <f t="shared" ref="W53" si="14">ROUND(W40/1000,2)</f>
        <v>539.48</v>
      </c>
      <c r="X53" s="29">
        <f t="shared" ref="X53" si="15">ROUND(X40/1000,2)</f>
        <v>659.26</v>
      </c>
    </row>
    <row r="54" spans="1:24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</sheetData>
  <mergeCells count="5">
    <mergeCell ref="O44:O45"/>
    <mergeCell ref="S2:S3"/>
    <mergeCell ref="O30:O31"/>
    <mergeCell ref="O2:O3"/>
    <mergeCell ref="O16:O1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2" sqref="I2:I10"/>
    </sheetView>
  </sheetViews>
  <sheetFormatPr baseColWidth="10" defaultRowHeight="15" x14ac:dyDescent="0.25"/>
  <sheetData>
    <row r="1" spans="1:9" ht="15.75" thickBot="1" x14ac:dyDescent="0.3">
      <c r="A1" s="32" t="s">
        <v>42</v>
      </c>
      <c r="B1" s="32" t="s">
        <v>71</v>
      </c>
      <c r="C1" s="32" t="s">
        <v>72</v>
      </c>
      <c r="D1" s="32" t="s">
        <v>76</v>
      </c>
      <c r="E1" s="32" t="s">
        <v>78</v>
      </c>
      <c r="F1" s="32" t="s">
        <v>73</v>
      </c>
      <c r="G1" s="32" t="s">
        <v>74</v>
      </c>
    </row>
    <row r="2" spans="1:9" ht="24.75" thickBot="1" x14ac:dyDescent="0.3">
      <c r="A2" s="25" t="s">
        <v>54</v>
      </c>
      <c r="B2" s="26" t="s">
        <v>55</v>
      </c>
      <c r="C2" s="21" t="s">
        <v>56</v>
      </c>
      <c r="D2" s="22" t="s">
        <v>77</v>
      </c>
      <c r="E2" s="28">
        <v>45</v>
      </c>
      <c r="F2" s="31">
        <v>608</v>
      </c>
      <c r="G2" s="22" t="s">
        <v>57</v>
      </c>
      <c r="I2" t="str">
        <f>B2&amp; ", "&amp;E2&amp;" kg/ha in "&amp;G2</f>
        <v>Oil seed rape, 45 kg/ha in august/september</v>
      </c>
    </row>
    <row r="3" spans="1:9" ht="24.75" thickBot="1" x14ac:dyDescent="0.3">
      <c r="A3" s="17" t="s">
        <v>58</v>
      </c>
      <c r="B3" s="16" t="s">
        <v>55</v>
      </c>
      <c r="C3" s="21" t="s">
        <v>56</v>
      </c>
      <c r="D3" s="30" t="s">
        <v>77</v>
      </c>
      <c r="E3" s="28">
        <v>215.1</v>
      </c>
      <c r="F3" s="24">
        <v>425</v>
      </c>
      <c r="G3" s="22" t="s">
        <v>59</v>
      </c>
      <c r="I3" s="29" t="str">
        <f t="shared" ref="I3:I10" si="0">B3&amp; ", "&amp;E3&amp;" kg/ha in "&amp;G3</f>
        <v>Oil seed rape, 215.1 kg/ha in february/march</v>
      </c>
    </row>
    <row r="4" spans="1:9" ht="24.75" thickBot="1" x14ac:dyDescent="0.3">
      <c r="A4" s="23"/>
      <c r="B4" s="19"/>
      <c r="C4" s="21" t="s">
        <v>60</v>
      </c>
      <c r="D4" s="30" t="s">
        <v>77</v>
      </c>
      <c r="E4" s="28">
        <v>258.7</v>
      </c>
      <c r="F4" s="24">
        <v>457</v>
      </c>
      <c r="G4" s="30" t="s">
        <v>75</v>
      </c>
      <c r="I4" s="29" t="str">
        <f t="shared" si="0"/>
        <v>, 258.7 kg/ha in april</v>
      </c>
    </row>
    <row r="5" spans="1:9" ht="24.75" thickBot="1" x14ac:dyDescent="0.3">
      <c r="A5" s="16">
        <v>2</v>
      </c>
      <c r="B5" s="16" t="s">
        <v>62</v>
      </c>
      <c r="C5" s="21" t="s">
        <v>56</v>
      </c>
      <c r="D5" s="30" t="s">
        <v>77</v>
      </c>
      <c r="E5" s="28">
        <v>273.10000000000002</v>
      </c>
      <c r="F5" s="24">
        <v>457</v>
      </c>
      <c r="G5" s="22" t="s">
        <v>63</v>
      </c>
      <c r="I5" s="29" t="str">
        <f t="shared" si="0"/>
        <v>Potatoes, 273.1 kg/ha in begin of april</v>
      </c>
    </row>
    <row r="6" spans="1:9" ht="36.75" thickBot="1" x14ac:dyDescent="0.3">
      <c r="A6" s="19"/>
      <c r="B6" s="19"/>
      <c r="C6" s="21" t="s">
        <v>60</v>
      </c>
      <c r="D6" s="30" t="s">
        <v>77</v>
      </c>
      <c r="E6" s="28">
        <v>279.8</v>
      </c>
      <c r="F6" s="24">
        <v>547</v>
      </c>
      <c r="G6" s="22" t="s">
        <v>61</v>
      </c>
      <c r="I6" s="29" t="str">
        <f t="shared" si="0"/>
        <v>, 279.8 kg/ha in end of june/begin of july</v>
      </c>
    </row>
    <row r="7" spans="1:9" ht="24.75" thickBot="1" x14ac:dyDescent="0.3">
      <c r="A7" s="16">
        <v>3</v>
      </c>
      <c r="B7" s="16" t="s">
        <v>64</v>
      </c>
      <c r="C7" s="21" t="s">
        <v>56</v>
      </c>
      <c r="D7" s="30" t="s">
        <v>77</v>
      </c>
      <c r="E7" s="28">
        <v>262.2</v>
      </c>
      <c r="F7" s="24">
        <v>487</v>
      </c>
      <c r="G7" s="22" t="s">
        <v>65</v>
      </c>
      <c r="I7" s="29" t="str">
        <f t="shared" si="0"/>
        <v>Vegetables (leafy), 262.2 kg/ha in may</v>
      </c>
    </row>
    <row r="8" spans="1:9" ht="24.75" thickBot="1" x14ac:dyDescent="0.3">
      <c r="A8" s="18"/>
      <c r="B8" s="18"/>
      <c r="C8" s="21" t="s">
        <v>60</v>
      </c>
      <c r="D8" s="30" t="s">
        <v>77</v>
      </c>
      <c r="E8" s="28">
        <v>335.7</v>
      </c>
      <c r="F8" s="24">
        <v>518</v>
      </c>
      <c r="G8" s="22" t="s">
        <v>66</v>
      </c>
      <c r="I8" s="29" t="str">
        <f t="shared" si="0"/>
        <v>, 335.7 kg/ha in may/june</v>
      </c>
    </row>
    <row r="9" spans="1:9" ht="24.75" thickBot="1" x14ac:dyDescent="0.3">
      <c r="A9" s="18"/>
      <c r="B9" s="18"/>
      <c r="C9" s="21" t="s">
        <v>67</v>
      </c>
      <c r="D9" s="30" t="s">
        <v>77</v>
      </c>
      <c r="E9" s="28">
        <v>335.7</v>
      </c>
      <c r="F9" s="24">
        <v>548</v>
      </c>
      <c r="G9" s="22" t="s">
        <v>68</v>
      </c>
      <c r="I9" s="29" t="str">
        <f t="shared" si="0"/>
        <v>, 335.7 kg/ha in july</v>
      </c>
    </row>
    <row r="10" spans="1:9" ht="24.75" thickBot="1" x14ac:dyDescent="0.3">
      <c r="A10" s="19"/>
      <c r="B10" s="19"/>
      <c r="C10" s="21" t="s">
        <v>69</v>
      </c>
      <c r="D10" s="30" t="s">
        <v>77</v>
      </c>
      <c r="E10" s="28">
        <v>335.7</v>
      </c>
      <c r="F10" s="27">
        <v>579</v>
      </c>
      <c r="G10" s="22" t="s">
        <v>70</v>
      </c>
      <c r="I10" s="29" t="str">
        <f t="shared" si="0"/>
        <v>, 335.7 kg/ha in august</v>
      </c>
    </row>
  </sheetData>
  <mergeCells count="6">
    <mergeCell ref="B7:B10"/>
    <mergeCell ref="A7:A10"/>
    <mergeCell ref="A5:A6"/>
    <mergeCell ref="B5:B6"/>
    <mergeCell ref="A3:A4"/>
    <mergeCell ref="B3:B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Results</vt:lpstr>
      <vt:lpstr>App scen</vt:lpstr>
    </vt:vector>
  </TitlesOfParts>
  <Company>Fraunhofer IME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Klein</dc:creator>
  <cp:lastModifiedBy>Klein, Judith</cp:lastModifiedBy>
  <dcterms:created xsi:type="dcterms:W3CDTF">2019-05-16T08:58:32Z</dcterms:created>
  <dcterms:modified xsi:type="dcterms:W3CDTF">2019-10-16T12:52:13Z</dcterms:modified>
</cp:coreProperties>
</file>