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lkstickstoff\Kinetik\Dezember 2018\"/>
    </mc:Choice>
  </mc:AlternateContent>
  <bookViews>
    <workbookView xWindow="0" yWindow="0" windowWidth="28800" windowHeight="14280" activeTab="1"/>
  </bookViews>
  <sheets>
    <sheet name="Tabelle1" sheetId="1" r:id="rId1"/>
    <sheet name="Alle DT5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I24" i="2"/>
  <c r="I23" i="2"/>
  <c r="D25" i="2"/>
  <c r="F22" i="2" l="1"/>
  <c r="F21" i="2"/>
  <c r="F20" i="2"/>
  <c r="F18" i="2"/>
  <c r="F17" i="2"/>
  <c r="F9" i="2"/>
  <c r="F12" i="2"/>
  <c r="F13" i="2"/>
  <c r="F8" i="2"/>
  <c r="F25" i="2" s="1"/>
  <c r="I18" i="2"/>
  <c r="I17" i="2"/>
  <c r="I9" i="2"/>
  <c r="I12" i="2"/>
  <c r="I13" i="2"/>
  <c r="I8" i="2"/>
  <c r="I25" i="2" s="1"/>
  <c r="K18" i="2" l="1"/>
  <c r="H18" i="2"/>
  <c r="E18" i="2"/>
  <c r="K17" i="2"/>
  <c r="H17" i="2"/>
  <c r="E17" i="2"/>
  <c r="K13" i="2"/>
  <c r="H13" i="2"/>
  <c r="E13" i="2"/>
  <c r="K12" i="2"/>
  <c r="H12" i="2"/>
  <c r="E12" i="2"/>
  <c r="K9" i="2"/>
  <c r="H9" i="2"/>
  <c r="E9" i="2"/>
  <c r="K8" i="2"/>
  <c r="H8" i="2"/>
  <c r="E8" i="2"/>
  <c r="I18" i="1"/>
  <c r="I17" i="1"/>
  <c r="G18" i="1"/>
  <c r="G17" i="1"/>
  <c r="I13" i="1"/>
  <c r="I12" i="1"/>
  <c r="G13" i="1"/>
  <c r="G12" i="1"/>
  <c r="I9" i="1"/>
  <c r="I8" i="1"/>
  <c r="I20" i="1" s="1"/>
  <c r="G9" i="1"/>
  <c r="G8" i="1"/>
  <c r="G20" i="1" s="1"/>
  <c r="E25" i="2" l="1"/>
  <c r="H25" i="2"/>
  <c r="K25" i="2"/>
  <c r="E18" i="1"/>
  <c r="E17" i="1"/>
  <c r="E13" i="1"/>
  <c r="E12" i="1"/>
  <c r="E9" i="1"/>
  <c r="E8" i="1"/>
  <c r="E20" i="1" l="1"/>
</calcChain>
</file>

<file path=xl/comments1.xml><?xml version="1.0" encoding="utf-8"?>
<comments xmlns="http://schemas.openxmlformats.org/spreadsheetml/2006/main">
  <authors>
    <author>Hammer, Benedikt</author>
  </authors>
  <commentList>
    <comment ref="F27" authorId="0" shapeId="0">
      <text>
        <r>
          <rPr>
            <b/>
            <sz val="8"/>
            <color indexed="81"/>
            <rFont val="Segoe UI"/>
            <family val="2"/>
          </rPr>
          <t>Hammer, Benedikt:</t>
        </r>
        <r>
          <rPr>
            <sz val="8"/>
            <color indexed="81"/>
            <rFont val="Segoe UI"/>
            <family val="2"/>
          </rPr>
          <t xml:space="preserve">
data from AlzChem</t>
        </r>
      </text>
    </comment>
  </commentList>
</comments>
</file>

<file path=xl/sharedStrings.xml><?xml version="1.0" encoding="utf-8"?>
<sst xmlns="http://schemas.openxmlformats.org/spreadsheetml/2006/main" count="65" uniqueCount="36">
  <si>
    <t xml:space="preserve">T. Güthner </t>
  </si>
  <si>
    <t>Refesol 01-A, 10 % Wasser, 12°C</t>
  </si>
  <si>
    <t>Refesol 01-A, 5 % Wasser, 12°C</t>
  </si>
  <si>
    <t>Transformation of Perlka in Soil: Determination of Free Cyanamide and …</t>
  </si>
  <si>
    <t>K. Weinfurtner</t>
  </si>
  <si>
    <t>Refesol 02-A, 21% Wasser, 12°C</t>
  </si>
  <si>
    <t>Übersicht der DT50-Werte (Geschwindigkeitskonstanten) in [d]</t>
  </si>
  <si>
    <t>Cacy-Hydrolyse 
(Freisetzung Cy)</t>
  </si>
  <si>
    <t>Cy-Abbau 
(Cy aus Perlka)</t>
  </si>
  <si>
    <t>Cy-Abbau 
(rein)</t>
  </si>
  <si>
    <t>Verwendet in FOCUSsw-Berechnung vom 07.05.2018</t>
  </si>
  <si>
    <t>(M.Klein / Predicted Environmental Concentrations in Surface Water …</t>
  </si>
  <si>
    <t>Eingereicht bei ECHA im Mai 2018</t>
  </si>
  <si>
    <t xml:space="preserve">Eingereicht bei ECHA am </t>
  </si>
  <si>
    <t xml:space="preserve">EFSA 2010, Peer Review of the pesticide risk assessment of the active substance cyanamide </t>
  </si>
  <si>
    <t>Geometric mean soil degradation, 20°C, 4 soils</t>
  </si>
  <si>
    <t>1.4 (0.7 - 4.56)</t>
  </si>
  <si>
    <t>River</t>
  </si>
  <si>
    <t>Pond</t>
  </si>
  <si>
    <t>Water-sediment system, Registrierungsdossier</t>
  </si>
  <si>
    <t>water</t>
  </si>
  <si>
    <t>CaCy zu Harnstoff/CO2</t>
  </si>
  <si>
    <t>Daten vom 13.09., Auswertung von T. Güthner vom 13.09.</t>
  </si>
  <si>
    <t>Refesol 02-A, 10,4% Wasser, 12°C</t>
  </si>
  <si>
    <t>Refesol 01-A, 10 % Wasser, 20°C</t>
  </si>
  <si>
    <t>Refesol 01-A, 5 % Wasser, 20°C</t>
  </si>
  <si>
    <t xml:space="preserve">Adjustment of DT50 to the standard temperature of </t>
  </si>
  <si>
    <t>FOCUS (2000) “FOCUS groundwater scenarios in the EU review of active substances” Report of the FOCUS Groundwater Scenarios Workgroup, EC Document Reference Sanco/321/2000 rev.2, 202pp</t>
  </si>
  <si>
    <t>The interpolation of this factor for a temperature difference of 8°C gives a value of 1.76.</t>
  </si>
  <si>
    <t>Adjusted to 20°C</t>
  </si>
  <si>
    <t>Geometric mean (20°C)</t>
  </si>
  <si>
    <t>Sandy Loam (Ashland, USA)</t>
  </si>
  <si>
    <t>Loamy sand (SP 257)</t>
  </si>
  <si>
    <t>Loamy sand (SP 357)</t>
  </si>
  <si>
    <t>Adjustment of DT50 to the standard temperature of 20°C</t>
  </si>
  <si>
    <t>20°C korrigiert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</si>
</sst>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5" fillId="0" borderId="0" xfId="0" applyFont="1"/>
    <xf numFmtId="164" fontId="0" fillId="0" borderId="0" xfId="0" applyNumberFormat="1"/>
    <xf numFmtId="164" fontId="1" fillId="2" borderId="0" xfId="0" applyNumberFormat="1" applyFont="1" applyFill="1" applyAlignment="1">
      <alignment horizontal="center" wrapText="1"/>
    </xf>
    <xf numFmtId="164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 wrapText="1"/>
    </xf>
    <xf numFmtId="165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 wrapText="1"/>
    </xf>
    <xf numFmtId="165" fontId="0" fillId="0" borderId="0" xfId="0" applyNumberForma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3</xdr:col>
      <xdr:colOff>596407</xdr:colOff>
      <xdr:row>40</xdr:row>
      <xdr:rowOff>140840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177" y="6590581"/>
          <a:ext cx="438340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3</xdr:col>
      <xdr:colOff>596407</xdr:colOff>
      <xdr:row>45</xdr:row>
      <xdr:rowOff>140840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177" y="6788989"/>
          <a:ext cx="4383404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4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0" sqref="E20"/>
    </sheetView>
  </sheetViews>
  <sheetFormatPr baseColWidth="10" defaultRowHeight="12.75" x14ac:dyDescent="0.2"/>
  <cols>
    <col min="1" max="1" width="4.5703125" customWidth="1"/>
    <col min="2" max="2" width="51.28515625" customWidth="1"/>
    <col min="3" max="3" width="3.5703125" customWidth="1"/>
    <col min="4" max="4" width="13.140625" style="3" customWidth="1"/>
    <col min="5" max="5" width="12.5703125" style="10" customWidth="1"/>
    <col min="6" max="6" width="17.42578125" style="3" customWidth="1"/>
    <col min="7" max="7" width="12.140625" style="10" customWidth="1"/>
    <col min="8" max="8" width="15.85546875" style="3" customWidth="1"/>
    <col min="9" max="9" width="11.85546875" style="10" customWidth="1"/>
    <col min="10" max="10" width="15" style="8" customWidth="1"/>
  </cols>
  <sheetData>
    <row r="2" spans="2:10" ht="15.75" x14ac:dyDescent="0.25">
      <c r="B2" s="2" t="s">
        <v>6</v>
      </c>
      <c r="J2" s="11">
        <v>1.76</v>
      </c>
    </row>
    <row r="3" spans="2:10" ht="15.75" x14ac:dyDescent="0.25">
      <c r="B3" s="2"/>
    </row>
    <row r="4" spans="2:10" ht="25.5" x14ac:dyDescent="0.2">
      <c r="D4" s="9" t="s">
        <v>9</v>
      </c>
      <c r="E4" s="9" t="s">
        <v>29</v>
      </c>
      <c r="F4" s="9" t="s">
        <v>7</v>
      </c>
      <c r="G4" s="9" t="s">
        <v>29</v>
      </c>
      <c r="H4" s="9" t="s">
        <v>8</v>
      </c>
      <c r="I4" s="9" t="s">
        <v>29</v>
      </c>
      <c r="J4" s="9" t="s">
        <v>21</v>
      </c>
    </row>
    <row r="5" spans="2:10" x14ac:dyDescent="0.2">
      <c r="B5" s="1" t="s">
        <v>0</v>
      </c>
    </row>
    <row r="6" spans="2:10" x14ac:dyDescent="0.2">
      <c r="B6" t="s">
        <v>3</v>
      </c>
    </row>
    <row r="7" spans="2:10" x14ac:dyDescent="0.2">
      <c r="B7" t="s">
        <v>13</v>
      </c>
    </row>
    <row r="8" spans="2:10" x14ac:dyDescent="0.2">
      <c r="B8" t="s">
        <v>1</v>
      </c>
      <c r="D8" s="3">
        <v>2.2000000000000002</v>
      </c>
      <c r="E8" s="10">
        <f>D8/$J$2</f>
        <v>1.25</v>
      </c>
      <c r="F8" s="3">
        <v>1.1000000000000001</v>
      </c>
      <c r="G8" s="10">
        <f t="shared" ref="G8:G9" si="0">F8/$J$2</f>
        <v>0.625</v>
      </c>
      <c r="H8" s="3">
        <v>3.2</v>
      </c>
      <c r="I8" s="10">
        <f t="shared" ref="I8:I9" si="1">H8/$J$2</f>
        <v>1.8181818181818183</v>
      </c>
    </row>
    <row r="9" spans="2:10" x14ac:dyDescent="0.2">
      <c r="B9" t="s">
        <v>2</v>
      </c>
      <c r="D9" s="3">
        <v>1.3</v>
      </c>
      <c r="E9" s="10">
        <f>D9/$J$2</f>
        <v>0.73863636363636365</v>
      </c>
      <c r="F9" s="3">
        <v>1.8</v>
      </c>
      <c r="G9" s="10">
        <f t="shared" si="0"/>
        <v>1.0227272727272727</v>
      </c>
      <c r="H9" s="3">
        <v>2.6</v>
      </c>
      <c r="I9" s="10">
        <f t="shared" si="1"/>
        <v>1.4772727272727273</v>
      </c>
    </row>
    <row r="10" spans="2:10" x14ac:dyDescent="0.2">
      <c r="B10" s="1" t="s">
        <v>4</v>
      </c>
    </row>
    <row r="11" spans="2:10" x14ac:dyDescent="0.2">
      <c r="B11" t="s">
        <v>22</v>
      </c>
    </row>
    <row r="12" spans="2:10" x14ac:dyDescent="0.2">
      <c r="B12" t="s">
        <v>5</v>
      </c>
      <c r="D12" s="3">
        <v>0.95</v>
      </c>
      <c r="E12" s="10">
        <f t="shared" ref="E12:E13" si="2">D12/$J$2</f>
        <v>0.53977272727272729</v>
      </c>
      <c r="F12" s="3">
        <v>0.87</v>
      </c>
      <c r="G12" s="10">
        <f t="shared" ref="G12:G13" si="3">F12/$J$2</f>
        <v>0.49431818181818182</v>
      </c>
      <c r="H12" s="3">
        <v>2.9</v>
      </c>
      <c r="I12" s="10">
        <f t="shared" ref="I12:I13" si="4">H12/$J$2</f>
        <v>1.6477272727272727</v>
      </c>
    </row>
    <row r="13" spans="2:10" x14ac:dyDescent="0.2">
      <c r="B13" t="s">
        <v>23</v>
      </c>
      <c r="D13" s="3">
        <v>0.79</v>
      </c>
      <c r="E13" s="10">
        <f t="shared" si="2"/>
        <v>0.44886363636363641</v>
      </c>
      <c r="F13" s="3">
        <v>1.63</v>
      </c>
      <c r="G13" s="10">
        <f t="shared" si="3"/>
        <v>0.92613636363636354</v>
      </c>
      <c r="H13" s="3">
        <v>2.77</v>
      </c>
      <c r="I13" s="10">
        <f t="shared" si="4"/>
        <v>1.5738636363636365</v>
      </c>
    </row>
    <row r="15" spans="2:10" x14ac:dyDescent="0.2">
      <c r="B15" s="1" t="s">
        <v>4</v>
      </c>
    </row>
    <row r="16" spans="2:10" x14ac:dyDescent="0.2">
      <c r="B16" t="s">
        <v>22</v>
      </c>
    </row>
    <row r="17" spans="2:9" x14ac:dyDescent="0.2">
      <c r="B17" t="s">
        <v>24</v>
      </c>
      <c r="D17" s="3">
        <v>0.82</v>
      </c>
      <c r="E17" s="10">
        <f>D17</f>
        <v>0.82</v>
      </c>
      <c r="F17" s="3">
        <v>0.6</v>
      </c>
      <c r="G17" s="10">
        <f>F17</f>
        <v>0.6</v>
      </c>
      <c r="H17" s="3">
        <v>1.87</v>
      </c>
      <c r="I17" s="10">
        <f>H17</f>
        <v>1.87</v>
      </c>
    </row>
    <row r="18" spans="2:9" x14ac:dyDescent="0.2">
      <c r="B18" t="s">
        <v>25</v>
      </c>
      <c r="D18" s="3">
        <v>0.77</v>
      </c>
      <c r="E18" s="10">
        <f>D18</f>
        <v>0.77</v>
      </c>
      <c r="F18" s="3">
        <v>1.21</v>
      </c>
      <c r="G18" s="10">
        <f>F18</f>
        <v>1.21</v>
      </c>
      <c r="H18" s="3">
        <v>2.08</v>
      </c>
      <c r="I18" s="10">
        <f>H18</f>
        <v>2.08</v>
      </c>
    </row>
    <row r="20" spans="2:9" x14ac:dyDescent="0.2">
      <c r="B20" s="12" t="s">
        <v>30</v>
      </c>
      <c r="C20" s="12"/>
      <c r="D20" s="13"/>
      <c r="E20" s="14">
        <f>GEOMEAN(E8:E18)</f>
        <v>0.72165302983897628</v>
      </c>
      <c r="F20" s="13"/>
      <c r="G20" s="14">
        <f>GEOMEAN(G8:G18)</f>
        <v>0.77246059231622821</v>
      </c>
      <c r="H20" s="13"/>
      <c r="I20" s="14">
        <f>GEOMEAN(I8:I18)</f>
        <v>1.7330425560715002</v>
      </c>
    </row>
    <row r="21" spans="2:9" x14ac:dyDescent="0.2">
      <c r="B21" s="5"/>
      <c r="C21" s="1"/>
      <c r="D21" s="10"/>
      <c r="F21" s="10"/>
      <c r="H21" s="10"/>
    </row>
    <row r="23" spans="2:9" ht="25.5" x14ac:dyDescent="0.2">
      <c r="B23" s="4" t="s">
        <v>14</v>
      </c>
    </row>
    <row r="24" spans="2:9" x14ac:dyDescent="0.2">
      <c r="B24" t="s">
        <v>15</v>
      </c>
      <c r="D24" s="3" t="s">
        <v>16</v>
      </c>
    </row>
    <row r="25" spans="2:9" x14ac:dyDescent="0.2">
      <c r="B25" t="s">
        <v>20</v>
      </c>
      <c r="D25" s="3">
        <v>3.5</v>
      </c>
    </row>
    <row r="27" spans="2:9" x14ac:dyDescent="0.2">
      <c r="B27" s="1" t="s">
        <v>10</v>
      </c>
      <c r="F27" s="3">
        <v>1</v>
      </c>
      <c r="H27" s="3">
        <v>2.89</v>
      </c>
    </row>
    <row r="28" spans="2:9" x14ac:dyDescent="0.2">
      <c r="B28" t="s">
        <v>11</v>
      </c>
    </row>
    <row r="29" spans="2:9" x14ac:dyDescent="0.2">
      <c r="B29" t="s">
        <v>12</v>
      </c>
    </row>
    <row r="31" spans="2:9" x14ac:dyDescent="0.2">
      <c r="B31" s="1" t="s">
        <v>19</v>
      </c>
    </row>
    <row r="32" spans="2:9" x14ac:dyDescent="0.2">
      <c r="B32" t="s">
        <v>18</v>
      </c>
      <c r="D32" s="3">
        <v>4.8</v>
      </c>
    </row>
    <row r="33" spans="2:10" x14ac:dyDescent="0.2">
      <c r="B33" t="s">
        <v>17</v>
      </c>
      <c r="D33" s="3">
        <v>2.5</v>
      </c>
    </row>
    <row r="34" spans="2:10" x14ac:dyDescent="0.2">
      <c r="J34" s="3"/>
    </row>
    <row r="35" spans="2:10" x14ac:dyDescent="0.2">
      <c r="B35" s="1" t="s">
        <v>34</v>
      </c>
      <c r="J35" s="3"/>
    </row>
    <row r="36" spans="2:10" x14ac:dyDescent="0.2">
      <c r="J36" s="3"/>
    </row>
    <row r="37" spans="2:10" ht="15" x14ac:dyDescent="0.25">
      <c r="B37" s="7" t="s">
        <v>27</v>
      </c>
      <c r="J37" s="3"/>
    </row>
    <row r="42" spans="2:10" x14ac:dyDescent="0.2">
      <c r="B42" s="1" t="s">
        <v>28</v>
      </c>
    </row>
  </sheetData>
  <pageMargins left="0.70866141732283472" right="0.70866141732283472" top="0.78740157480314965" bottom="0.78740157480314965" header="0.31496062992125984" footer="0.31496062992125984"/>
  <pageSetup paperSize="9" scale="79" orientation="landscape" r:id="rId1"/>
  <headerFooter>
    <oddFooter>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7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8" sqref="I8"/>
    </sheetView>
  </sheetViews>
  <sheetFormatPr baseColWidth="10" defaultRowHeight="12.75" x14ac:dyDescent="0.2"/>
  <cols>
    <col min="1" max="1" width="4.5703125" customWidth="1"/>
    <col min="2" max="2" width="51.28515625" customWidth="1"/>
    <col min="3" max="3" width="3.5703125" customWidth="1"/>
    <col min="4" max="4" width="13.140625" style="15" customWidth="1"/>
    <col min="5" max="5" width="12.5703125" style="6" customWidth="1"/>
    <col min="6" max="6" width="13.140625" style="19" customWidth="1"/>
    <col min="7" max="7" width="17.42578125" style="15" customWidth="1"/>
    <col min="8" max="8" width="12.140625" style="6" customWidth="1"/>
    <col min="9" max="9" width="15.140625" style="17" customWidth="1"/>
    <col min="10" max="10" width="15.85546875" style="15" customWidth="1"/>
    <col min="11" max="11" width="11.85546875" style="6" customWidth="1"/>
    <col min="12" max="12" width="15" style="8" customWidth="1"/>
  </cols>
  <sheetData>
    <row r="2" spans="2:12" ht="15.75" x14ac:dyDescent="0.25">
      <c r="B2" s="2" t="s">
        <v>6</v>
      </c>
      <c r="L2" s="11">
        <v>1.76</v>
      </c>
    </row>
    <row r="3" spans="2:12" ht="15.75" x14ac:dyDescent="0.25">
      <c r="B3" s="2"/>
    </row>
    <row r="4" spans="2:12" ht="25.5" x14ac:dyDescent="0.2">
      <c r="D4" s="16" t="s">
        <v>9</v>
      </c>
      <c r="E4" s="16" t="s">
        <v>29</v>
      </c>
      <c r="F4" s="18" t="s">
        <v>35</v>
      </c>
      <c r="G4" s="16" t="s">
        <v>7</v>
      </c>
      <c r="H4" s="16" t="s">
        <v>29</v>
      </c>
      <c r="I4" s="18" t="s">
        <v>35</v>
      </c>
      <c r="J4" s="16" t="s">
        <v>8</v>
      </c>
      <c r="K4" s="16" t="s">
        <v>29</v>
      </c>
      <c r="L4" s="9" t="s">
        <v>21</v>
      </c>
    </row>
    <row r="5" spans="2:12" x14ac:dyDescent="0.2">
      <c r="B5" s="1" t="s">
        <v>0</v>
      </c>
    </row>
    <row r="6" spans="2:12" x14ac:dyDescent="0.2">
      <c r="B6" t="s">
        <v>3</v>
      </c>
    </row>
    <row r="7" spans="2:12" x14ac:dyDescent="0.2">
      <c r="B7" t="s">
        <v>13</v>
      </c>
    </row>
    <row r="8" spans="2:12" x14ac:dyDescent="0.2">
      <c r="B8" t="s">
        <v>1</v>
      </c>
      <c r="D8" s="15">
        <v>2.2000000000000002</v>
      </c>
      <c r="E8" s="6">
        <f>D8/$L$2</f>
        <v>1.25</v>
      </c>
      <c r="F8" s="19">
        <f>D8*2.2^((12-20)/10)</f>
        <v>1.1708049129648921</v>
      </c>
      <c r="G8" s="15">
        <v>1.1000000000000001</v>
      </c>
      <c r="H8" s="6">
        <f>G8/$L$2</f>
        <v>0.625</v>
      </c>
      <c r="I8" s="17">
        <f>G8*2.2^((12-20)/10)</f>
        <v>0.58540245648244604</v>
      </c>
      <c r="J8" s="15">
        <v>3.2</v>
      </c>
      <c r="K8" s="6">
        <f t="shared" ref="K8:K9" si="0">J8/$L$2</f>
        <v>1.8181818181818183</v>
      </c>
    </row>
    <row r="9" spans="2:12" x14ac:dyDescent="0.2">
      <c r="B9" t="s">
        <v>2</v>
      </c>
      <c r="D9" s="15">
        <v>1.3</v>
      </c>
      <c r="E9" s="6">
        <f>D9/$L$2</f>
        <v>0.73863636363636365</v>
      </c>
      <c r="F9" s="19">
        <f>D9*2.2^((12-20)/10)</f>
        <v>0.69183926675198171</v>
      </c>
      <c r="G9" s="15">
        <v>1.8</v>
      </c>
      <c r="H9" s="6">
        <f>G9/$L$2</f>
        <v>1.0227272727272727</v>
      </c>
      <c r="I9" s="17">
        <f t="shared" ref="I9:I13" si="1">G9*2.2^((12-20)/10)</f>
        <v>0.95793129242582076</v>
      </c>
      <c r="J9" s="15">
        <v>2.6</v>
      </c>
      <c r="K9" s="6">
        <f t="shared" si="0"/>
        <v>1.4772727272727273</v>
      </c>
    </row>
    <row r="10" spans="2:12" x14ac:dyDescent="0.2">
      <c r="B10" s="1" t="s">
        <v>4</v>
      </c>
    </row>
    <row r="11" spans="2:12" x14ac:dyDescent="0.2">
      <c r="B11" t="s">
        <v>22</v>
      </c>
    </row>
    <row r="12" spans="2:12" x14ac:dyDescent="0.2">
      <c r="B12" t="s">
        <v>5</v>
      </c>
      <c r="D12" s="22">
        <v>0.95</v>
      </c>
      <c r="E12" s="6">
        <f>D12/$L$2</f>
        <v>0.53977272727272729</v>
      </c>
      <c r="F12" s="19">
        <f>D12*2.2^((12-20)/10)</f>
        <v>0.50557484878029424</v>
      </c>
      <c r="G12" s="22">
        <v>0.87</v>
      </c>
      <c r="H12" s="6">
        <f>G12/$L$2</f>
        <v>0.49431818181818182</v>
      </c>
      <c r="I12" s="17">
        <f t="shared" si="1"/>
        <v>0.46300012467248003</v>
      </c>
      <c r="J12" s="15">
        <v>2.9</v>
      </c>
      <c r="K12" s="6">
        <f t="shared" ref="K12:K13" si="2">J12/$L$2</f>
        <v>1.6477272727272727</v>
      </c>
    </row>
    <row r="13" spans="2:12" x14ac:dyDescent="0.2">
      <c r="B13" t="s">
        <v>23</v>
      </c>
      <c r="D13" s="22">
        <v>0.79</v>
      </c>
      <c r="E13" s="6">
        <f>D13/$L$2</f>
        <v>0.44886363636363641</v>
      </c>
      <c r="F13" s="19">
        <f>D13*2.2^((12-20)/10)</f>
        <v>0.42042540056466582</v>
      </c>
      <c r="G13" s="22">
        <v>1.63</v>
      </c>
      <c r="H13" s="6">
        <f>G13/$L$2</f>
        <v>0.92613636363636354</v>
      </c>
      <c r="I13" s="17">
        <f t="shared" si="1"/>
        <v>0.86746000369671539</v>
      </c>
      <c r="J13" s="15">
        <v>2.77</v>
      </c>
      <c r="K13" s="6">
        <f t="shared" si="2"/>
        <v>1.5738636363636365</v>
      </c>
    </row>
    <row r="15" spans="2:12" x14ac:dyDescent="0.2">
      <c r="B15" s="1" t="s">
        <v>4</v>
      </c>
    </row>
    <row r="16" spans="2:12" x14ac:dyDescent="0.2">
      <c r="B16" t="s">
        <v>22</v>
      </c>
    </row>
    <row r="17" spans="2:12" x14ac:dyDescent="0.2">
      <c r="B17" t="s">
        <v>24</v>
      </c>
      <c r="D17" s="22">
        <v>0.82</v>
      </c>
      <c r="E17" s="6">
        <f>D17</f>
        <v>0.82</v>
      </c>
      <c r="F17" s="19">
        <f>D17</f>
        <v>0.82</v>
      </c>
      <c r="G17" s="22">
        <v>0.6</v>
      </c>
      <c r="H17" s="6">
        <f>G17</f>
        <v>0.6</v>
      </c>
      <c r="I17" s="19">
        <f>G17</f>
        <v>0.6</v>
      </c>
      <c r="J17" s="15">
        <v>1.87</v>
      </c>
      <c r="K17" s="6">
        <f>J17</f>
        <v>1.87</v>
      </c>
    </row>
    <row r="18" spans="2:12" s="8" customFormat="1" x14ac:dyDescent="0.2">
      <c r="B18" t="s">
        <v>25</v>
      </c>
      <c r="C18"/>
      <c r="D18" s="22">
        <v>0.77</v>
      </c>
      <c r="E18" s="6">
        <f>D18</f>
        <v>0.77</v>
      </c>
      <c r="F18" s="19">
        <f>D18</f>
        <v>0.77</v>
      </c>
      <c r="G18" s="22">
        <v>1.21</v>
      </c>
      <c r="H18" s="6">
        <f>G18</f>
        <v>1.21</v>
      </c>
      <c r="I18" s="19">
        <f>G18</f>
        <v>1.21</v>
      </c>
      <c r="J18" s="15">
        <v>2.08</v>
      </c>
      <c r="K18" s="6">
        <f>J18</f>
        <v>2.08</v>
      </c>
    </row>
    <row r="19" spans="2:12" s="8" customFormat="1" x14ac:dyDescent="0.2">
      <c r="B19"/>
      <c r="C19"/>
      <c r="D19" s="15"/>
      <c r="E19" s="6"/>
      <c r="F19" s="19"/>
      <c r="G19" s="15"/>
      <c r="H19" s="6"/>
      <c r="I19" s="17"/>
      <c r="J19" s="15"/>
      <c r="K19" s="6"/>
    </row>
    <row r="20" spans="2:12" s="8" customFormat="1" x14ac:dyDescent="0.2">
      <c r="B20" t="s">
        <v>31</v>
      </c>
      <c r="C20"/>
      <c r="D20" s="15">
        <v>0.7</v>
      </c>
      <c r="E20" s="6">
        <v>0.7</v>
      </c>
      <c r="F20" s="19">
        <f>D20</f>
        <v>0.7</v>
      </c>
      <c r="G20" s="15"/>
      <c r="H20" s="6"/>
      <c r="I20" s="17"/>
      <c r="J20" s="15"/>
      <c r="K20" s="6"/>
    </row>
    <row r="21" spans="2:12" s="8" customFormat="1" x14ac:dyDescent="0.2">
      <c r="B21" t="s">
        <v>32</v>
      </c>
      <c r="C21"/>
      <c r="D21" s="15">
        <v>0.96</v>
      </c>
      <c r="E21" s="6">
        <v>0.96</v>
      </c>
      <c r="F21" s="19">
        <f>D21</f>
        <v>0.96</v>
      </c>
      <c r="G21" s="15"/>
      <c r="H21" s="6"/>
      <c r="I21" s="17"/>
      <c r="J21" s="15"/>
      <c r="K21" s="6"/>
    </row>
    <row r="22" spans="2:12" s="8" customFormat="1" x14ac:dyDescent="0.2">
      <c r="B22" t="s">
        <v>33</v>
      </c>
      <c r="C22"/>
      <c r="D22" s="15">
        <v>1.24</v>
      </c>
      <c r="E22" s="6">
        <v>1.24</v>
      </c>
      <c r="F22" s="19">
        <f>D22</f>
        <v>1.24</v>
      </c>
      <c r="G22" s="15"/>
      <c r="H22" s="6"/>
      <c r="J22" s="15"/>
      <c r="K22" s="6"/>
    </row>
    <row r="23" spans="2:12" s="8" customFormat="1" x14ac:dyDescent="0.2">
      <c r="B23"/>
      <c r="C23"/>
      <c r="D23" s="15"/>
      <c r="E23" s="6"/>
      <c r="F23" s="19"/>
      <c r="G23" s="15"/>
      <c r="H23" s="6"/>
      <c r="I23" s="21">
        <f>(GEOMEAN(I8,I12,I17))</f>
        <v>0.5458361557619239</v>
      </c>
      <c r="J23" s="15"/>
      <c r="K23" s="6"/>
    </row>
    <row r="24" spans="2:12" x14ac:dyDescent="0.2">
      <c r="I24" s="20">
        <f>(GEOMEAN(I9,I13,I18))</f>
        <v>1.0018200752454527</v>
      </c>
    </row>
    <row r="25" spans="2:12" s="8" customFormat="1" x14ac:dyDescent="0.2">
      <c r="B25" s="12" t="s">
        <v>30</v>
      </c>
      <c r="C25" s="12"/>
      <c r="D25" s="14">
        <f>GEOMEAN(D8:D22)</f>
        <v>1.0136033319338897</v>
      </c>
      <c r="E25" s="14">
        <f>GEOMEAN(E8:E22)</f>
        <v>0.78840848255990936</v>
      </c>
      <c r="F25" s="21">
        <f>GEOMEAN(F8:F22)</f>
        <v>0.76580419842557279</v>
      </c>
      <c r="G25" s="14"/>
      <c r="H25" s="14">
        <f>GEOMEAN(H8:H18)</f>
        <v>0.77246059231622821</v>
      </c>
      <c r="I25" s="20">
        <f>GEOMEAN(I8:I18)</f>
        <v>0.73947928884932213</v>
      </c>
      <c r="J25" s="14"/>
      <c r="K25" s="14">
        <f>GEOMEAN(K8:K18)</f>
        <v>1.7330425560715002</v>
      </c>
    </row>
    <row r="26" spans="2:12" s="8" customFormat="1" x14ac:dyDescent="0.2">
      <c r="B26" s="5"/>
      <c r="C26" s="1"/>
      <c r="D26" s="6"/>
      <c r="E26" s="6"/>
      <c r="F26" s="17"/>
      <c r="G26" s="6"/>
      <c r="H26" s="6"/>
      <c r="I26" s="17"/>
      <c r="J26" s="6"/>
      <c r="K26" s="6"/>
    </row>
    <row r="28" spans="2:12" s="8" customFormat="1" x14ac:dyDescent="0.2">
      <c r="B28" s="4"/>
      <c r="C28"/>
      <c r="D28" s="15"/>
      <c r="E28" s="6"/>
      <c r="F28" s="19"/>
      <c r="G28" s="15"/>
      <c r="H28" s="6"/>
      <c r="I28" s="17"/>
      <c r="J28" s="15"/>
      <c r="K28" s="6"/>
      <c r="L28" s="8">
        <f>SQRT(I23/I24)</f>
        <v>0.73813582610444772</v>
      </c>
    </row>
    <row r="29" spans="2:12" s="8" customFormat="1" x14ac:dyDescent="0.2">
      <c r="B29"/>
      <c r="C29"/>
      <c r="D29" s="15"/>
      <c r="E29" s="6"/>
      <c r="F29" s="19"/>
      <c r="G29" s="15"/>
      <c r="H29" s="6"/>
      <c r="I29" s="17"/>
      <c r="J29" s="15"/>
      <c r="K29" s="6"/>
    </row>
    <row r="30" spans="2:12" s="8" customFormat="1" x14ac:dyDescent="0.2">
      <c r="B30"/>
      <c r="C30"/>
      <c r="D30" s="15"/>
      <c r="E30" s="6"/>
      <c r="F30" s="19"/>
      <c r="G30" s="15"/>
      <c r="H30" s="6"/>
      <c r="I30" s="17"/>
      <c r="J30" s="15"/>
      <c r="K30" s="6"/>
    </row>
    <row r="32" spans="2:12" s="8" customFormat="1" x14ac:dyDescent="0.2">
      <c r="B32" s="1"/>
      <c r="C32"/>
      <c r="D32" s="15"/>
      <c r="E32" s="6"/>
      <c r="F32" s="19"/>
      <c r="G32" s="15"/>
      <c r="H32" s="6"/>
      <c r="I32" s="17"/>
      <c r="J32" s="15"/>
      <c r="K32" s="6"/>
    </row>
    <row r="33" spans="2:12" s="8" customFormat="1" x14ac:dyDescent="0.2">
      <c r="B33"/>
      <c r="C33"/>
      <c r="D33" s="15"/>
      <c r="E33" s="6"/>
      <c r="F33" s="19"/>
      <c r="G33" s="15"/>
      <c r="H33" s="6"/>
      <c r="I33" s="17"/>
      <c r="J33" s="15"/>
      <c r="K33" s="6"/>
    </row>
    <row r="34" spans="2:12" s="8" customFormat="1" x14ac:dyDescent="0.2">
      <c r="B34"/>
      <c r="C34"/>
      <c r="D34" s="15"/>
      <c r="E34" s="6"/>
      <c r="F34" s="19"/>
      <c r="G34" s="15"/>
      <c r="H34" s="6"/>
      <c r="I34" s="17"/>
      <c r="J34" s="15"/>
      <c r="K34" s="6"/>
    </row>
    <row r="36" spans="2:12" s="8" customFormat="1" x14ac:dyDescent="0.2">
      <c r="B36" s="1"/>
      <c r="C36"/>
      <c r="D36" s="15"/>
      <c r="E36" s="6"/>
      <c r="F36" s="19"/>
      <c r="G36" s="15"/>
      <c r="H36" s="6"/>
      <c r="I36" s="17"/>
      <c r="J36" s="15"/>
      <c r="K36" s="6"/>
    </row>
    <row r="37" spans="2:12" s="8" customFormat="1" x14ac:dyDescent="0.2">
      <c r="B37"/>
      <c r="C37"/>
      <c r="D37" s="15"/>
      <c r="E37" s="6"/>
      <c r="F37" s="19"/>
      <c r="G37" s="15"/>
      <c r="H37" s="6"/>
      <c r="I37" s="17"/>
      <c r="J37" s="15"/>
      <c r="K37" s="6"/>
    </row>
    <row r="39" spans="2:12" x14ac:dyDescent="0.2">
      <c r="L39" s="3"/>
    </row>
    <row r="40" spans="2:12" x14ac:dyDescent="0.2">
      <c r="B40" s="1" t="s">
        <v>26</v>
      </c>
      <c r="L40" s="3"/>
    </row>
    <row r="41" spans="2:12" x14ac:dyDescent="0.2">
      <c r="L41" s="3"/>
    </row>
    <row r="42" spans="2:12" ht="15" x14ac:dyDescent="0.25">
      <c r="B42" s="7" t="s">
        <v>27</v>
      </c>
      <c r="L42" s="3"/>
    </row>
    <row r="47" spans="2:12" x14ac:dyDescent="0.2">
      <c r="B47" s="1" t="s">
        <v>28</v>
      </c>
    </row>
  </sheetData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Footer>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Alle DT50</vt:lpstr>
    </vt:vector>
  </TitlesOfParts>
  <Company>AlzChem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Hammer, Benedikt</dc:creator>
  <cp:lastModifiedBy>Michael Klein</cp:lastModifiedBy>
  <cp:lastPrinted>2018-09-13T12:14:01Z</cp:lastPrinted>
  <dcterms:created xsi:type="dcterms:W3CDTF">2018-09-04T12:08:19Z</dcterms:created>
  <dcterms:modified xsi:type="dcterms:W3CDTF">2019-04-10T13:40:36Z</dcterms:modified>
</cp:coreProperties>
</file>