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lkstickstoff\Kinetik\Dezember 2018\"/>
    </mc:Choice>
  </mc:AlternateContent>
  <bookViews>
    <workbookView xWindow="0" yWindow="0" windowWidth="21570" windowHeight="9585" activeTab="1"/>
  </bookViews>
  <sheets>
    <sheet name="CaCN2" sheetId="1" r:id="rId1"/>
    <sheet name="H2CN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F15" i="2" l="1"/>
  <c r="F14" i="2"/>
  <c r="F13" i="2"/>
  <c r="F12" i="2"/>
  <c r="E14" i="2"/>
  <c r="E13" i="2"/>
  <c r="E12" i="2"/>
  <c r="F3" i="2"/>
  <c r="F2" i="2"/>
  <c r="E3" i="2"/>
  <c r="E2" i="2"/>
  <c r="G31" i="1"/>
  <c r="J22" i="1"/>
  <c r="L22" i="1" s="1"/>
  <c r="J21" i="1"/>
  <c r="L2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J24" i="1"/>
  <c r="L24" i="1" s="1"/>
  <c r="J23" i="1"/>
  <c r="L23" i="1" s="1"/>
  <c r="D15" i="2" l="1"/>
  <c r="F10" i="2"/>
  <c r="E11" i="2"/>
  <c r="F11" i="2" s="1"/>
  <c r="E10" i="2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J27" i="1"/>
  <c r="L27" i="1" s="1"/>
  <c r="J28" i="1"/>
  <c r="L28" i="1" s="1"/>
  <c r="J29" i="1"/>
  <c r="L29" i="1" s="1"/>
  <c r="J30" i="1"/>
  <c r="L30" i="1" s="1"/>
  <c r="J26" i="1" l="1"/>
  <c r="L26" i="1" s="1"/>
  <c r="J25" i="1"/>
  <c r="L25" i="1" s="1"/>
  <c r="L31" i="1" l="1"/>
  <c r="F10" i="1"/>
  <c r="E9" i="1"/>
  <c r="G9" i="1" s="1"/>
  <c r="E8" i="1"/>
  <c r="G8" i="1" s="1"/>
  <c r="E7" i="1"/>
  <c r="G7" i="1" s="1"/>
  <c r="E6" i="1"/>
  <c r="G6" i="1" s="1"/>
  <c r="E5" i="1"/>
  <c r="G5" i="1" s="1"/>
  <c r="E4" i="1"/>
  <c r="G4" i="1" s="1"/>
  <c r="G10" i="1" l="1"/>
</calcChain>
</file>

<file path=xl/sharedStrings.xml><?xml version="1.0" encoding="utf-8"?>
<sst xmlns="http://schemas.openxmlformats.org/spreadsheetml/2006/main" count="87" uniqueCount="41">
  <si>
    <t>Soil</t>
  </si>
  <si>
    <t>Refesol 01-A</t>
  </si>
  <si>
    <t>Refesol 02-A</t>
  </si>
  <si>
    <t>Loamy sand</t>
  </si>
  <si>
    <t>Silt loam</t>
  </si>
  <si>
    <t>Exp (%)</t>
  </si>
  <si>
    <t>Faktor</t>
  </si>
  <si>
    <t>DT50 (20 °C)</t>
  </si>
  <si>
    <t>Dt50 (20 °C) und pF 2</t>
  </si>
  <si>
    <t>pF2 FC (%)</t>
  </si>
  <si>
    <t>Soil type (USDA)</t>
  </si>
  <si>
    <t>Feuchtenormalisierung entsprechend FOCUS (2000)</t>
  </si>
  <si>
    <t>Korr.</t>
  </si>
  <si>
    <t>komplett normiert</t>
  </si>
  <si>
    <t>Temp normiert</t>
  </si>
  <si>
    <t>grav. Feuchte</t>
  </si>
  <si>
    <t>grav.Feuchte</t>
  </si>
  <si>
    <t>FOCUS (2000) “FOCUS groundwater scenarios in the EU review of active</t>
  </si>
  <si>
    <t>substances” Report of the FOCUS Groundwater Scenarios Workgroup, EC</t>
  </si>
  <si>
    <t>Document Reference Sanco/321/2000 rev.2, 202pp</t>
  </si>
  <si>
    <t>Nur Alte Werte</t>
  </si>
  <si>
    <t>Alte Werte und neue Werte (3.12.2018)</t>
  </si>
  <si>
    <t>Refesol 06A</t>
  </si>
  <si>
    <t>Dugliolo</t>
  </si>
  <si>
    <t>silty clay</t>
  </si>
  <si>
    <t>Boden</t>
  </si>
  <si>
    <t>Refesol 01A</t>
  </si>
  <si>
    <t>Refesol 02A</t>
  </si>
  <si>
    <t>Temperatur 
(°C)</t>
  </si>
  <si>
    <t>Feuchte absolut</t>
  </si>
  <si>
    <t>Halbwertszeit t2 Abbau Cyanamid frei (Tage)</t>
  </si>
  <si>
    <t>Korrekturfaktor Temperatur</t>
  </si>
  <si>
    <t>DT50 at 20°C</t>
  </si>
  <si>
    <t>Temperatur</t>
  </si>
  <si>
    <t>Korr Faktor</t>
  </si>
  <si>
    <t>DT50 (exp)</t>
  </si>
  <si>
    <t>Weinfurtner</t>
  </si>
  <si>
    <t>Güthner</t>
  </si>
  <si>
    <t>Sandy Loam (Ashland, USA)</t>
  </si>
  <si>
    <t>Loamy sand (SP 257)</t>
  </si>
  <si>
    <t>Loamy sand (SP 357)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</si>
</sst>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1" fillId="2" borderId="0" xfId="1" applyNumberFormat="1"/>
    <xf numFmtId="164" fontId="0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2" fontId="0" fillId="0" borderId="0" xfId="0" applyNumberForma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C13" workbookViewId="0">
      <selection activeCell="D31" sqref="D31"/>
    </sheetView>
  </sheetViews>
  <sheetFormatPr baseColWidth="10" defaultRowHeight="15" x14ac:dyDescent="0.25"/>
  <cols>
    <col min="1" max="1" width="13.140625" customWidth="1"/>
    <col min="2" max="2" width="15.42578125" bestFit="1" customWidth="1"/>
    <col min="3" max="3" width="12.85546875" bestFit="1" customWidth="1"/>
    <col min="4" max="4" width="12.42578125" bestFit="1" customWidth="1"/>
    <col min="5" max="5" width="11.42578125" customWidth="1"/>
    <col min="6" max="6" width="14.28515625" bestFit="1" customWidth="1"/>
    <col min="7" max="7" width="19.140625" bestFit="1" customWidth="1"/>
  </cols>
  <sheetData>
    <row r="1" spans="1:7" x14ac:dyDescent="0.25">
      <c r="A1" t="s">
        <v>20</v>
      </c>
    </row>
    <row r="2" spans="1:7" x14ac:dyDescent="0.25">
      <c r="C2" t="s">
        <v>15</v>
      </c>
      <c r="D2" t="s">
        <v>16</v>
      </c>
      <c r="E2" t="s">
        <v>12</v>
      </c>
      <c r="F2" t="s">
        <v>14</v>
      </c>
      <c r="G2" t="s">
        <v>13</v>
      </c>
    </row>
    <row r="3" spans="1:7" x14ac:dyDescent="0.25">
      <c r="A3" t="s">
        <v>0</v>
      </c>
      <c r="B3" t="s">
        <v>10</v>
      </c>
      <c r="C3" t="s">
        <v>9</v>
      </c>
      <c r="D3" t="s">
        <v>5</v>
      </c>
      <c r="E3" t="s">
        <v>6</v>
      </c>
      <c r="F3" t="s">
        <v>7</v>
      </c>
      <c r="G3" t="s">
        <v>8</v>
      </c>
    </row>
    <row r="4" spans="1:7" x14ac:dyDescent="0.25">
      <c r="A4" t="s">
        <v>1</v>
      </c>
      <c r="B4" t="s">
        <v>3</v>
      </c>
      <c r="C4">
        <v>12</v>
      </c>
      <c r="D4">
        <v>10</v>
      </c>
      <c r="E4" s="1">
        <f>(D4/C4)^0.7</f>
        <v>0.88018330703271519</v>
      </c>
      <c r="F4">
        <v>0.58499999999999996</v>
      </c>
      <c r="G4" s="1">
        <f>F4*E4</f>
        <v>0.51490723461413834</v>
      </c>
    </row>
    <row r="5" spans="1:7" x14ac:dyDescent="0.25">
      <c r="A5" t="s">
        <v>1</v>
      </c>
      <c r="B5" t="s">
        <v>3</v>
      </c>
      <c r="C5">
        <v>12</v>
      </c>
      <c r="D5">
        <v>5</v>
      </c>
      <c r="E5" s="1">
        <f t="shared" ref="E5:E7" si="0">(D5/C5)^0.7</f>
        <v>0.54181638058639026</v>
      </c>
      <c r="F5">
        <v>0.95799999999999996</v>
      </c>
      <c r="G5" s="1">
        <f t="shared" ref="G5:G9" si="1">F5*E5</f>
        <v>0.51906009260176189</v>
      </c>
    </row>
    <row r="6" spans="1:7" x14ac:dyDescent="0.25">
      <c r="A6" t="s">
        <v>2</v>
      </c>
      <c r="B6" t="s">
        <v>4</v>
      </c>
      <c r="C6">
        <v>26</v>
      </c>
      <c r="D6">
        <v>21</v>
      </c>
      <c r="E6" s="1">
        <f t="shared" si="0"/>
        <v>0.86113682751265885</v>
      </c>
      <c r="F6">
        <v>0.46300000000000002</v>
      </c>
      <c r="G6" s="1">
        <f t="shared" si="1"/>
        <v>0.39870635113836106</v>
      </c>
    </row>
    <row r="7" spans="1:7" x14ac:dyDescent="0.25">
      <c r="A7" t="s">
        <v>2</v>
      </c>
      <c r="B7" t="s">
        <v>4</v>
      </c>
      <c r="C7">
        <v>26</v>
      </c>
      <c r="D7">
        <v>10.4</v>
      </c>
      <c r="E7" s="1">
        <f t="shared" si="0"/>
        <v>0.52655288173369497</v>
      </c>
      <c r="F7">
        <v>0.86699999999999999</v>
      </c>
      <c r="G7" s="1">
        <f t="shared" si="1"/>
        <v>0.45652134846311354</v>
      </c>
    </row>
    <row r="8" spans="1:7" x14ac:dyDescent="0.25">
      <c r="A8" t="s">
        <v>1</v>
      </c>
      <c r="B8" t="s">
        <v>3</v>
      </c>
      <c r="C8">
        <v>12</v>
      </c>
      <c r="D8">
        <v>10</v>
      </c>
      <c r="E8" s="1">
        <f>(D8/C8)^0.7</f>
        <v>0.88018330703271519</v>
      </c>
      <c r="F8">
        <v>0.6</v>
      </c>
      <c r="G8" s="1">
        <f t="shared" si="1"/>
        <v>0.52810998421962907</v>
      </c>
    </row>
    <row r="9" spans="1:7" x14ac:dyDescent="0.25">
      <c r="A9" t="s">
        <v>1</v>
      </c>
      <c r="B9" t="s">
        <v>3</v>
      </c>
      <c r="C9">
        <v>12</v>
      </c>
      <c r="D9">
        <v>5</v>
      </c>
      <c r="E9" s="1">
        <f t="shared" ref="E9" si="2">(D9/C9)^0.7</f>
        <v>0.54181638058639026</v>
      </c>
      <c r="F9">
        <v>1.21</v>
      </c>
      <c r="G9" s="1">
        <f t="shared" si="1"/>
        <v>0.65559782050953219</v>
      </c>
    </row>
    <row r="10" spans="1:7" x14ac:dyDescent="0.25">
      <c r="E10" s="2"/>
      <c r="F10" s="1">
        <f>GEOMEAN(F4,F6,F8)</f>
        <v>0.54571099304762682</v>
      </c>
      <c r="G10" s="3">
        <f>GEOMEAN(G4:G9)</f>
        <v>0.50629518018986164</v>
      </c>
    </row>
    <row r="11" spans="1:7" x14ac:dyDescent="0.25">
      <c r="A11" t="s">
        <v>11</v>
      </c>
    </row>
    <row r="13" spans="1:7" x14ac:dyDescent="0.25">
      <c r="A13" t="s">
        <v>17</v>
      </c>
    </row>
    <row r="14" spans="1:7" x14ac:dyDescent="0.25">
      <c r="A14" t="s">
        <v>18</v>
      </c>
    </row>
    <row r="15" spans="1:7" x14ac:dyDescent="0.25">
      <c r="A15" t="s">
        <v>19</v>
      </c>
    </row>
    <row r="17" spans="1:12" x14ac:dyDescent="0.25">
      <c r="A17" t="s">
        <v>21</v>
      </c>
    </row>
    <row r="19" spans="1:12" x14ac:dyDescent="0.25">
      <c r="D19" t="s">
        <v>35</v>
      </c>
      <c r="E19" t="s">
        <v>33</v>
      </c>
      <c r="F19" t="s">
        <v>34</v>
      </c>
      <c r="G19" t="s">
        <v>7</v>
      </c>
      <c r="H19" t="s">
        <v>16</v>
      </c>
      <c r="I19" t="s">
        <v>15</v>
      </c>
      <c r="J19" t="s">
        <v>12</v>
      </c>
      <c r="K19" t="s">
        <v>14</v>
      </c>
      <c r="L19" t="s">
        <v>13</v>
      </c>
    </row>
    <row r="20" spans="1:12" x14ac:dyDescent="0.25">
      <c r="B20" t="s">
        <v>0</v>
      </c>
      <c r="C20" t="s">
        <v>10</v>
      </c>
      <c r="H20" t="s">
        <v>5</v>
      </c>
      <c r="I20" t="s">
        <v>9</v>
      </c>
      <c r="J20" t="s">
        <v>6</v>
      </c>
      <c r="K20" t="s">
        <v>7</v>
      </c>
      <c r="L20" t="s">
        <v>8</v>
      </c>
    </row>
    <row r="21" spans="1:12" x14ac:dyDescent="0.25">
      <c r="A21" t="s">
        <v>37</v>
      </c>
      <c r="B21" t="s">
        <v>1</v>
      </c>
      <c r="C21" t="s">
        <v>3</v>
      </c>
      <c r="D21">
        <v>1.1000000000000001</v>
      </c>
      <c r="E21">
        <v>12</v>
      </c>
      <c r="F21" s="1">
        <f t="shared" ref="F21:F30" si="3">2.2^((E21-20)/10)</f>
        <v>0.53218405134767821</v>
      </c>
      <c r="G21" s="1">
        <f t="shared" ref="G21:G30" si="4">D21*F21</f>
        <v>0.58540245648244604</v>
      </c>
      <c r="H21">
        <v>10</v>
      </c>
      <c r="I21">
        <v>12</v>
      </c>
      <c r="J21" s="1">
        <f t="shared" ref="J21:J22" si="5">(H21/I21)^0.7</f>
        <v>0.88018330703271519</v>
      </c>
      <c r="K21" s="1">
        <v>0.58540245648244604</v>
      </c>
      <c r="L21" s="1">
        <f t="shared" ref="L21:L22" si="6">K21*J21</f>
        <v>0.51526147009179446</v>
      </c>
    </row>
    <row r="22" spans="1:12" x14ac:dyDescent="0.25">
      <c r="B22" t="s">
        <v>1</v>
      </c>
      <c r="C22" t="s">
        <v>3</v>
      </c>
      <c r="D22">
        <v>1.8</v>
      </c>
      <c r="E22">
        <v>12</v>
      </c>
      <c r="F22" s="1">
        <f t="shared" si="3"/>
        <v>0.53218405134767821</v>
      </c>
      <c r="G22" s="1">
        <f t="shared" si="4"/>
        <v>0.95793129242582076</v>
      </c>
      <c r="H22">
        <v>5</v>
      </c>
      <c r="I22">
        <v>12</v>
      </c>
      <c r="J22" s="1">
        <f t="shared" si="5"/>
        <v>0.54181638058639026</v>
      </c>
      <c r="K22" s="1">
        <v>0.95793129242582076</v>
      </c>
      <c r="L22" s="1">
        <f t="shared" si="6"/>
        <v>0.51902286571260114</v>
      </c>
    </row>
    <row r="23" spans="1:12" x14ac:dyDescent="0.25">
      <c r="A23" t="s">
        <v>36</v>
      </c>
      <c r="B23" t="s">
        <v>1</v>
      </c>
      <c r="C23" t="s">
        <v>3</v>
      </c>
      <c r="D23">
        <v>0.6</v>
      </c>
      <c r="E23">
        <v>20</v>
      </c>
      <c r="F23" s="1">
        <f t="shared" si="3"/>
        <v>1</v>
      </c>
      <c r="G23" s="1">
        <f t="shared" si="4"/>
        <v>0.6</v>
      </c>
      <c r="H23">
        <v>10</v>
      </c>
      <c r="I23">
        <v>12</v>
      </c>
      <c r="J23" s="1">
        <f t="shared" ref="J23:J30" si="7">(H23/I23)^0.7</f>
        <v>0.88018330703271519</v>
      </c>
      <c r="K23" s="1">
        <v>0.6</v>
      </c>
      <c r="L23" s="1">
        <f t="shared" ref="L23:L30" si="8">K23*J23</f>
        <v>0.52810998421962907</v>
      </c>
    </row>
    <row r="24" spans="1:12" x14ac:dyDescent="0.25">
      <c r="B24" t="s">
        <v>1</v>
      </c>
      <c r="C24" t="s">
        <v>3</v>
      </c>
      <c r="D24">
        <v>1.21</v>
      </c>
      <c r="E24">
        <v>20</v>
      </c>
      <c r="F24" s="1">
        <f t="shared" si="3"/>
        <v>1</v>
      </c>
      <c r="G24" s="1">
        <f t="shared" si="4"/>
        <v>1.21</v>
      </c>
      <c r="H24">
        <v>5</v>
      </c>
      <c r="I24">
        <v>12</v>
      </c>
      <c r="J24" s="1">
        <f t="shared" si="7"/>
        <v>0.54181638058639026</v>
      </c>
      <c r="K24" s="1">
        <v>1.21</v>
      </c>
      <c r="L24" s="1">
        <f t="shared" si="8"/>
        <v>0.65559782050953219</v>
      </c>
    </row>
    <row r="25" spans="1:12" x14ac:dyDescent="0.25">
      <c r="B25" t="s">
        <v>2</v>
      </c>
      <c r="C25" t="s">
        <v>4</v>
      </c>
      <c r="D25">
        <v>0.87</v>
      </c>
      <c r="E25">
        <v>12</v>
      </c>
      <c r="F25" s="1">
        <f t="shared" si="3"/>
        <v>0.53218405134767821</v>
      </c>
      <c r="G25" s="1">
        <f t="shared" si="4"/>
        <v>0.46300012467248003</v>
      </c>
      <c r="H25">
        <v>21</v>
      </c>
      <c r="I25">
        <v>26</v>
      </c>
      <c r="J25" s="1">
        <f t="shared" si="7"/>
        <v>0.86113682751265885</v>
      </c>
      <c r="K25" s="1">
        <v>0.46300012467248003</v>
      </c>
      <c r="L25" s="1">
        <f t="shared" si="8"/>
        <v>0.39870645849842495</v>
      </c>
    </row>
    <row r="26" spans="1:12" x14ac:dyDescent="0.25">
      <c r="B26" t="s">
        <v>2</v>
      </c>
      <c r="C26" t="s">
        <v>4</v>
      </c>
      <c r="D26">
        <v>1.63</v>
      </c>
      <c r="E26">
        <v>12</v>
      </c>
      <c r="F26" s="1">
        <f t="shared" si="3"/>
        <v>0.53218405134767821</v>
      </c>
      <c r="G26" s="1">
        <f t="shared" si="4"/>
        <v>0.86746000369671539</v>
      </c>
      <c r="H26">
        <v>10.4</v>
      </c>
      <c r="I26">
        <v>26</v>
      </c>
      <c r="J26" s="1">
        <f t="shared" si="7"/>
        <v>0.52655288173369497</v>
      </c>
      <c r="K26" s="1">
        <v>0.86746000369671539</v>
      </c>
      <c r="L26" s="1">
        <f t="shared" si="8"/>
        <v>0.45676356473522717</v>
      </c>
    </row>
    <row r="27" spans="1:12" x14ac:dyDescent="0.25">
      <c r="B27" t="s">
        <v>22</v>
      </c>
      <c r="C27" t="s">
        <v>24</v>
      </c>
      <c r="D27">
        <v>2.5099999999999998</v>
      </c>
      <c r="E27">
        <v>20</v>
      </c>
      <c r="F27" s="1">
        <f t="shared" si="3"/>
        <v>1</v>
      </c>
      <c r="G27" s="1">
        <f t="shared" si="4"/>
        <v>2.5099999999999998</v>
      </c>
      <c r="H27">
        <v>16</v>
      </c>
      <c r="I27">
        <v>46</v>
      </c>
      <c r="J27" s="4">
        <f t="shared" si="7"/>
        <v>0.47747815348373723</v>
      </c>
      <c r="K27" s="1">
        <v>2.5099999999999998</v>
      </c>
      <c r="L27" s="1">
        <f t="shared" si="8"/>
        <v>1.1984701652441803</v>
      </c>
    </row>
    <row r="28" spans="1:12" x14ac:dyDescent="0.25">
      <c r="B28" t="s">
        <v>22</v>
      </c>
      <c r="C28" t="s">
        <v>24</v>
      </c>
      <c r="D28">
        <v>2.4700000000000002</v>
      </c>
      <c r="E28">
        <v>20</v>
      </c>
      <c r="F28" s="1">
        <f t="shared" si="3"/>
        <v>1</v>
      </c>
      <c r="G28" s="1">
        <f t="shared" si="4"/>
        <v>2.4700000000000002</v>
      </c>
      <c r="H28">
        <v>32</v>
      </c>
      <c r="I28">
        <v>46</v>
      </c>
      <c r="J28" s="1">
        <f t="shared" si="7"/>
        <v>0.77566554874983196</v>
      </c>
      <c r="K28" s="1">
        <v>2.4700000000000002</v>
      </c>
      <c r="L28" s="1">
        <f t="shared" si="8"/>
        <v>1.9158939054120852</v>
      </c>
    </row>
    <row r="29" spans="1:12" x14ac:dyDescent="0.25">
      <c r="B29" t="s">
        <v>23</v>
      </c>
      <c r="C29" t="s">
        <v>4</v>
      </c>
      <c r="D29">
        <v>1.61</v>
      </c>
      <c r="E29">
        <v>20</v>
      </c>
      <c r="F29" s="1">
        <f t="shared" si="3"/>
        <v>1</v>
      </c>
      <c r="G29" s="1">
        <f t="shared" si="4"/>
        <v>1.61</v>
      </c>
      <c r="H29">
        <v>9.1</v>
      </c>
      <c r="I29">
        <v>26</v>
      </c>
      <c r="J29" s="1">
        <f t="shared" si="7"/>
        <v>0.47956516728377413</v>
      </c>
      <c r="K29" s="1">
        <v>1.61</v>
      </c>
      <c r="L29" s="1">
        <f t="shared" si="8"/>
        <v>0.77209991932687638</v>
      </c>
    </row>
    <row r="30" spans="1:12" x14ac:dyDescent="0.25">
      <c r="B30" t="s">
        <v>23</v>
      </c>
      <c r="C30" t="s">
        <v>4</v>
      </c>
      <c r="D30">
        <v>1.63</v>
      </c>
      <c r="E30">
        <v>20</v>
      </c>
      <c r="F30" s="1">
        <f t="shared" si="3"/>
        <v>1</v>
      </c>
      <c r="G30" s="1">
        <f t="shared" si="4"/>
        <v>1.63</v>
      </c>
      <c r="H30">
        <v>18.2</v>
      </c>
      <c r="I30">
        <v>26</v>
      </c>
      <c r="J30" s="1">
        <f t="shared" si="7"/>
        <v>0.77905591267044905</v>
      </c>
      <c r="K30" s="1">
        <v>1.63</v>
      </c>
      <c r="L30" s="1">
        <f t="shared" si="8"/>
        <v>1.2698611376528319</v>
      </c>
    </row>
    <row r="31" spans="1:12" x14ac:dyDescent="0.25">
      <c r="D31" s="3">
        <f>GEOMEAN(D21:D30)</f>
        <v>1.419283919763028</v>
      </c>
      <c r="G31" s="3">
        <f>GEOMEAN(G21:G30)</f>
        <v>1.102793060188797</v>
      </c>
      <c r="K31" s="1"/>
      <c r="L31" s="3">
        <f>GEOMEAN(L21:L30)</f>
        <v>0.72099942533787076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2" sqref="F2"/>
    </sheetView>
  </sheetViews>
  <sheetFormatPr baseColWidth="10" defaultRowHeight="15" x14ac:dyDescent="0.25"/>
  <cols>
    <col min="1" max="1" width="25.42578125" customWidth="1"/>
    <col min="4" max="4" width="14.42578125" customWidth="1"/>
    <col min="5" max="5" width="14.5703125" customWidth="1"/>
  </cols>
  <sheetData>
    <row r="1" spans="1:6" ht="60" x14ac:dyDescent="0.25">
      <c r="A1" s="5" t="s">
        <v>25</v>
      </c>
      <c r="B1" s="6" t="s">
        <v>29</v>
      </c>
      <c r="C1" s="6" t="s">
        <v>28</v>
      </c>
      <c r="D1" s="9" t="s">
        <v>30</v>
      </c>
      <c r="E1" s="11" t="s">
        <v>31</v>
      </c>
      <c r="F1" s="11" t="s">
        <v>32</v>
      </c>
    </row>
    <row r="2" spans="1:6" x14ac:dyDescent="0.25">
      <c r="A2" t="s">
        <v>26</v>
      </c>
      <c r="B2" s="8">
        <v>0.1</v>
      </c>
      <c r="C2" s="7">
        <v>12</v>
      </c>
      <c r="D2" s="10">
        <v>2.2000000000000002</v>
      </c>
      <c r="E2" s="1">
        <f t="shared" ref="E2:E3" si="0">2.2^((C2-20)/10)</f>
        <v>0.53218405134767821</v>
      </c>
      <c r="F2" s="12">
        <f t="shared" ref="F2:F3" si="1">D2*E2</f>
        <v>1.1708049129648921</v>
      </c>
    </row>
    <row r="3" spans="1:6" x14ac:dyDescent="0.25">
      <c r="A3" t="s">
        <v>26</v>
      </c>
      <c r="B3" s="8">
        <v>0.05</v>
      </c>
      <c r="C3" s="7">
        <v>12</v>
      </c>
      <c r="D3" s="10">
        <v>1.3</v>
      </c>
      <c r="E3" s="1">
        <f t="shared" si="0"/>
        <v>0.53218405134767821</v>
      </c>
      <c r="F3" s="12">
        <f t="shared" si="1"/>
        <v>0.69183926675198171</v>
      </c>
    </row>
    <row r="4" spans="1:6" x14ac:dyDescent="0.25">
      <c r="A4" t="s">
        <v>26</v>
      </c>
      <c r="B4" s="8">
        <v>0.1</v>
      </c>
      <c r="C4" s="7">
        <v>20</v>
      </c>
      <c r="D4" s="10">
        <v>0.95</v>
      </c>
      <c r="E4" s="1">
        <f>2.2^((C4-20)/10)</f>
        <v>1</v>
      </c>
      <c r="F4" s="12">
        <f>D4*E4</f>
        <v>0.95</v>
      </c>
    </row>
    <row r="5" spans="1:6" x14ac:dyDescent="0.25">
      <c r="A5" t="s">
        <v>26</v>
      </c>
      <c r="B5" s="8">
        <v>0.05</v>
      </c>
      <c r="C5" s="7">
        <v>20</v>
      </c>
      <c r="D5" s="10">
        <v>0.82</v>
      </c>
      <c r="E5" s="1">
        <f t="shared" ref="E5:E14" si="2">2.2^((C5-20)/10)</f>
        <v>1</v>
      </c>
      <c r="F5" s="12">
        <f t="shared" ref="F5:F14" si="3">D5*E5</f>
        <v>0.82</v>
      </c>
    </row>
    <row r="6" spans="1:6" x14ac:dyDescent="0.25">
      <c r="A6" t="s">
        <v>27</v>
      </c>
      <c r="B6" s="8">
        <v>0.104</v>
      </c>
      <c r="C6" s="7">
        <v>12</v>
      </c>
      <c r="D6" s="10">
        <v>1.06</v>
      </c>
      <c r="E6" s="1">
        <f t="shared" si="2"/>
        <v>0.53218405134767821</v>
      </c>
      <c r="F6" s="12">
        <f t="shared" si="3"/>
        <v>0.56411509442853891</v>
      </c>
    </row>
    <row r="7" spans="1:6" x14ac:dyDescent="0.25">
      <c r="A7" t="s">
        <v>27</v>
      </c>
      <c r="B7" s="8">
        <v>0.21</v>
      </c>
      <c r="C7" s="7">
        <v>12</v>
      </c>
      <c r="D7" s="10">
        <v>1.1499999999999999</v>
      </c>
      <c r="E7" s="1">
        <f t="shared" si="2"/>
        <v>0.53218405134767821</v>
      </c>
      <c r="F7" s="12">
        <f t="shared" si="3"/>
        <v>0.6120116590498299</v>
      </c>
    </row>
    <row r="8" spans="1:6" x14ac:dyDescent="0.25">
      <c r="A8" t="s">
        <v>22</v>
      </c>
      <c r="B8" s="8">
        <v>0.16</v>
      </c>
      <c r="C8" s="7">
        <v>20</v>
      </c>
      <c r="D8" s="10">
        <v>0.42</v>
      </c>
      <c r="E8" s="1">
        <f t="shared" si="2"/>
        <v>1</v>
      </c>
      <c r="F8" s="12">
        <f t="shared" si="3"/>
        <v>0.42</v>
      </c>
    </row>
    <row r="9" spans="1:6" x14ac:dyDescent="0.25">
      <c r="A9" t="s">
        <v>22</v>
      </c>
      <c r="B9" s="8">
        <v>0.32</v>
      </c>
      <c r="C9" s="7">
        <v>20</v>
      </c>
      <c r="D9" s="10">
        <v>0.55000000000000004</v>
      </c>
      <c r="E9" s="1">
        <f t="shared" si="2"/>
        <v>1</v>
      </c>
      <c r="F9" s="12">
        <f t="shared" si="3"/>
        <v>0.55000000000000004</v>
      </c>
    </row>
    <row r="10" spans="1:6" x14ac:dyDescent="0.25">
      <c r="A10" t="s">
        <v>23</v>
      </c>
      <c r="B10" s="8">
        <v>9.0999999999999998E-2</v>
      </c>
      <c r="C10" s="7">
        <v>20</v>
      </c>
      <c r="D10" s="10">
        <v>1.21</v>
      </c>
      <c r="E10" s="1">
        <f t="shared" si="2"/>
        <v>1</v>
      </c>
      <c r="F10" s="12">
        <f t="shared" si="3"/>
        <v>1.21</v>
      </c>
    </row>
    <row r="11" spans="1:6" ht="15.75" thickBot="1" x14ac:dyDescent="0.3">
      <c r="A11" t="s">
        <v>23</v>
      </c>
      <c r="B11" s="8">
        <v>0.182</v>
      </c>
      <c r="C11" s="7">
        <v>20</v>
      </c>
      <c r="D11" s="10">
        <v>0.79</v>
      </c>
      <c r="E11" s="1">
        <f t="shared" si="2"/>
        <v>1</v>
      </c>
      <c r="F11" s="12">
        <f t="shared" si="3"/>
        <v>0.79</v>
      </c>
    </row>
    <row r="12" spans="1:6" ht="15.75" thickBot="1" x14ac:dyDescent="0.3">
      <c r="A12" s="13" t="s">
        <v>38</v>
      </c>
      <c r="C12" s="7">
        <v>20</v>
      </c>
      <c r="D12" s="16">
        <v>0.7</v>
      </c>
      <c r="E12" s="1">
        <f t="shared" si="2"/>
        <v>1</v>
      </c>
      <c r="F12" s="12">
        <f t="shared" si="3"/>
        <v>0.7</v>
      </c>
    </row>
    <row r="13" spans="1:6" ht="15.75" thickBot="1" x14ac:dyDescent="0.3">
      <c r="A13" s="14" t="s">
        <v>39</v>
      </c>
      <c r="C13" s="15">
        <v>20</v>
      </c>
      <c r="D13" s="16">
        <v>0.96</v>
      </c>
      <c r="E13" s="1">
        <f t="shared" si="2"/>
        <v>1</v>
      </c>
      <c r="F13" s="12">
        <f t="shared" si="3"/>
        <v>0.96</v>
      </c>
    </row>
    <row r="14" spans="1:6" ht="15.75" thickBot="1" x14ac:dyDescent="0.3">
      <c r="A14" s="14" t="s">
        <v>40</v>
      </c>
      <c r="C14" s="15">
        <v>20</v>
      </c>
      <c r="D14" s="16">
        <v>1.24</v>
      </c>
      <c r="E14" s="1">
        <f t="shared" si="2"/>
        <v>1</v>
      </c>
      <c r="F14" s="12">
        <f t="shared" si="3"/>
        <v>1.24</v>
      </c>
    </row>
    <row r="15" spans="1:6" x14ac:dyDescent="0.25">
      <c r="D15" s="1">
        <f>GEOMEAN(D4:D11)</f>
        <v>0.82261325018777942</v>
      </c>
      <c r="F15" s="1">
        <f>GEOMEAN(F2:F14)</f>
        <v>0.7807934388042832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CaCN2</vt:lpstr>
      <vt:lpstr>H2CN2</vt:lpstr>
    </vt:vector>
  </TitlesOfParts>
  <Company>Fraunhofer IME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Klein</dc:creator>
  <cp:lastModifiedBy>Michael Klein</cp:lastModifiedBy>
  <dcterms:created xsi:type="dcterms:W3CDTF">2018-09-24T05:51:06Z</dcterms:created>
  <dcterms:modified xsi:type="dcterms:W3CDTF">2019-01-07T13:01:39Z</dcterms:modified>
</cp:coreProperties>
</file>